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taxpol\HOTEL TAX\Published Report 2021\"/>
    </mc:Choice>
  </mc:AlternateContent>
  <xr:revisionPtr revIDLastSave="0" documentId="13_ncr:1_{A0F0892D-6A10-42D6-B18D-FC5D0F56F6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 by Liability Range" sheetId="4" r:id="rId1"/>
    <sheet name="2. by Borough" sheetId="5" r:id="rId2"/>
    <sheet name="3. by Room Rent" sheetId="10" r:id="rId3"/>
  </sheets>
  <definedNames>
    <definedName name="_AMO_UniqueIdentifier" hidden="1">"'a61a5ded-d7b4-48e7-84ce-2d7b1815ac57'"</definedName>
    <definedName name="_xlnm.Print_Area" localSheetId="0">'1. by Liability Range'!$A$1:$O$20</definedName>
    <definedName name="_xlnm.Print_Area" localSheetId="1">'2. by Borough'!$A$1:$O$17</definedName>
    <definedName name="_xlnm.Print_Area" localSheetId="2">'3. by Room Rent'!$A$1:$O$22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0" l="1"/>
  <c r="I21" i="10" s="1"/>
  <c r="H17" i="5"/>
  <c r="I14" i="5" s="1"/>
  <c r="I14" i="10" l="1"/>
  <c r="I16" i="10"/>
  <c r="I17" i="10"/>
  <c r="I18" i="10"/>
  <c r="I11" i="10"/>
  <c r="I19" i="10"/>
  <c r="I15" i="10"/>
  <c r="I12" i="10"/>
  <c r="I20" i="10"/>
  <c r="I13" i="10"/>
  <c r="I15" i="5"/>
  <c r="I16" i="5"/>
  <c r="I11" i="5"/>
  <c r="I12" i="5"/>
  <c r="I13" i="5"/>
  <c r="I22" i="10" l="1"/>
  <c r="I17" i="5"/>
  <c r="H20" i="4" l="1"/>
  <c r="I17" i="4" s="1"/>
  <c r="L22" i="10"/>
  <c r="K22" i="10"/>
  <c r="E22" i="10"/>
  <c r="B22" i="10"/>
  <c r="C17" i="10" s="1"/>
  <c r="M11" i="10"/>
  <c r="M11" i="4"/>
  <c r="M12" i="4"/>
  <c r="M13" i="4"/>
  <c r="M14" i="4"/>
  <c r="M15" i="4"/>
  <c r="M16" i="4"/>
  <c r="M17" i="4"/>
  <c r="M18" i="4"/>
  <c r="M19" i="4"/>
  <c r="E20" i="4"/>
  <c r="B20" i="4"/>
  <c r="C16" i="4" s="1"/>
  <c r="M12" i="10"/>
  <c r="M13" i="10"/>
  <c r="M14" i="10"/>
  <c r="M15" i="10"/>
  <c r="M16" i="10"/>
  <c r="M17" i="10"/>
  <c r="M18" i="10"/>
  <c r="M19" i="10"/>
  <c r="M20" i="10"/>
  <c r="M21" i="10"/>
  <c r="M14" i="5"/>
  <c r="M15" i="5"/>
  <c r="M11" i="5"/>
  <c r="M12" i="5"/>
  <c r="M13" i="5"/>
  <c r="M16" i="5"/>
  <c r="L17" i="5"/>
  <c r="K17" i="5"/>
  <c r="E17" i="5"/>
  <c r="B17" i="5"/>
  <c r="L20" i="4"/>
  <c r="K20" i="4"/>
  <c r="F17" i="4"/>
  <c r="C14" i="4"/>
  <c r="C14" i="5" l="1"/>
  <c r="C12" i="4"/>
  <c r="C13" i="4"/>
  <c r="C17" i="4"/>
  <c r="C19" i="4"/>
  <c r="C18" i="4"/>
  <c r="C11" i="4"/>
  <c r="I18" i="4"/>
  <c r="I19" i="4"/>
  <c r="I11" i="4"/>
  <c r="I13" i="4"/>
  <c r="I14" i="4"/>
  <c r="I15" i="4"/>
  <c r="I16" i="4"/>
  <c r="I12" i="4"/>
  <c r="C19" i="10"/>
  <c r="C16" i="10"/>
  <c r="M22" i="10"/>
  <c r="C18" i="10"/>
  <c r="M17" i="5"/>
  <c r="N11" i="5" s="1"/>
  <c r="F12" i="5"/>
  <c r="F15" i="5"/>
  <c r="F11" i="5"/>
  <c r="F14" i="5"/>
  <c r="F13" i="5"/>
  <c r="F16" i="5"/>
  <c r="C12" i="5"/>
  <c r="C15" i="5"/>
  <c r="C11" i="5"/>
  <c r="C13" i="5"/>
  <c r="C16" i="5"/>
  <c r="F15" i="4"/>
  <c r="F16" i="4"/>
  <c r="F14" i="10"/>
  <c r="F11" i="10"/>
  <c r="F18" i="10"/>
  <c r="C15" i="10"/>
  <c r="C14" i="10"/>
  <c r="C13" i="10"/>
  <c r="C21" i="10"/>
  <c r="C20" i="10"/>
  <c r="C12" i="10"/>
  <c r="C11" i="10"/>
  <c r="F16" i="10"/>
  <c r="F17" i="10"/>
  <c r="F19" i="10"/>
  <c r="F12" i="10"/>
  <c r="F20" i="10"/>
  <c r="F13" i="10"/>
  <c r="F21" i="10"/>
  <c r="F15" i="10"/>
  <c r="M20" i="4"/>
  <c r="F19" i="4"/>
  <c r="F18" i="4"/>
  <c r="F11" i="4"/>
  <c r="F12" i="4"/>
  <c r="F13" i="4"/>
  <c r="F14" i="4"/>
  <c r="C15" i="4"/>
  <c r="F22" i="10" l="1"/>
  <c r="C22" i="10"/>
  <c r="C17" i="5"/>
  <c r="C20" i="4"/>
  <c r="I20" i="4"/>
  <c r="N12" i="5"/>
  <c r="N13" i="5"/>
  <c r="N15" i="5"/>
  <c r="N16" i="5"/>
  <c r="N14" i="5"/>
  <c r="F17" i="5"/>
  <c r="N13" i="10"/>
  <c r="N11" i="10"/>
  <c r="N17" i="10"/>
  <c r="N12" i="10"/>
  <c r="N19" i="10"/>
  <c r="N16" i="10"/>
  <c r="N18" i="10"/>
  <c r="N15" i="10"/>
  <c r="N14" i="10"/>
  <c r="N20" i="10"/>
  <c r="N21" i="10"/>
  <c r="N15" i="4"/>
  <c r="N12" i="4"/>
  <c r="N17" i="4"/>
  <c r="N16" i="4"/>
  <c r="N19" i="4"/>
  <c r="N11" i="4"/>
  <c r="N18" i="4"/>
  <c r="N13" i="4"/>
  <c r="N14" i="4"/>
  <c r="F20" i="4"/>
  <c r="N22" i="10" l="1"/>
  <c r="N17" i="5"/>
  <c r="N20" i="4"/>
</calcChain>
</file>

<file path=xl/sharedStrings.xml><?xml version="1.0" encoding="utf-8"?>
<sst xmlns="http://schemas.openxmlformats.org/spreadsheetml/2006/main" count="104" uniqueCount="47">
  <si>
    <t>TOTAL</t>
  </si>
  <si>
    <t>%</t>
  </si>
  <si>
    <t>Table 2</t>
  </si>
  <si>
    <t>Table 1</t>
  </si>
  <si>
    <t>HOTEL ROOM OCCUPANCY TAX</t>
  </si>
  <si>
    <t>DISTRIBUTION BY BOROUGH</t>
  </si>
  <si>
    <t>Borough</t>
  </si>
  <si>
    <t>Bronx</t>
  </si>
  <si>
    <t>Brooklyn</t>
  </si>
  <si>
    <t>Manhattan</t>
  </si>
  <si>
    <t>Queens</t>
  </si>
  <si>
    <t>Table 3</t>
  </si>
  <si>
    <t>$100 - $150</t>
  </si>
  <si>
    <t>$150 - $200</t>
  </si>
  <si>
    <t>$200 - $250</t>
  </si>
  <si>
    <t>$250 - $300</t>
  </si>
  <si>
    <t>$300 - $350</t>
  </si>
  <si>
    <t>Number of Hotels</t>
  </si>
  <si>
    <t>Total</t>
  </si>
  <si>
    <t>(NUMBER OF ROOMS RENTED AND DOLLARS IN THOUSANDS)</t>
  </si>
  <si>
    <t>Number of Rooms Rented</t>
  </si>
  <si>
    <t>Daily Room Tax</t>
  </si>
  <si>
    <t>Remarketers</t>
  </si>
  <si>
    <t>$10K - $25K</t>
  </si>
  <si>
    <t>$25K - $50K</t>
  </si>
  <si>
    <t>$50K - $100K</t>
  </si>
  <si>
    <t>$100K - $200K</t>
  </si>
  <si>
    <t>$200K - $300K</t>
  </si>
  <si>
    <t>$300K - $400K</t>
  </si>
  <si>
    <t>Average Daily Room Rent</t>
  </si>
  <si>
    <t>$500 - $700</t>
  </si>
  <si>
    <t>More than $700</t>
  </si>
  <si>
    <t>DISTRIBUTION BY LIABILITY RANGE</t>
  </si>
  <si>
    <t>Liability Per Taxpayer</t>
  </si>
  <si>
    <t>Liability</t>
  </si>
  <si>
    <t>DISTRIBUTION BY AVERAGE DAILY ROOM RENT</t>
  </si>
  <si>
    <t>% of Total</t>
  </si>
  <si>
    <t xml:space="preserve">% of Total </t>
  </si>
  <si>
    <t>Under $10K</t>
  </si>
  <si>
    <t>Under $40 or Unavailable</t>
  </si>
  <si>
    <t>More than $400K</t>
  </si>
  <si>
    <t>Staten Island/Other</t>
  </si>
  <si>
    <t>$350 - $500</t>
  </si>
  <si>
    <t>TAX YEAR 2021</t>
  </si>
  <si>
    <t>$40 - $100</t>
  </si>
  <si>
    <t>Additional Tax Due</t>
  </si>
  <si>
    <t>Total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</si>
</sst>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.0%"/>
    <numFmt numFmtId="165" formatCode="0.0"/>
    <numFmt numFmtId="166" formatCode="&quot;$&quot;#,##0,"/>
    <numFmt numFmtId="167" formatCode="#,##0,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0" borderId="20" applyNumberFormat="0" applyFill="0" applyAlignment="0" applyProtection="0"/>
    <xf numFmtId="0" fontId="21" fillId="7" borderId="21" applyNumberFormat="0" applyAlignment="0" applyProtection="0"/>
    <xf numFmtId="0" fontId="22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2" xfId="0" applyFont="1" applyBorder="1"/>
    <xf numFmtId="8" fontId="2" fillId="0" borderId="0" xfId="0" applyNumberFormat="1" applyFont="1"/>
    <xf numFmtId="0" fontId="7" fillId="0" borderId="0" xfId="0" applyFont="1"/>
    <xf numFmtId="0" fontId="8" fillId="0" borderId="5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/>
    <xf numFmtId="6" fontId="9" fillId="0" borderId="0" xfId="0" applyNumberFormat="1" applyFont="1" applyAlignment="1">
      <alignment vertical="top"/>
    </xf>
    <xf numFmtId="0" fontId="2" fillId="0" borderId="0" xfId="0" applyFont="1"/>
    <xf numFmtId="0" fontId="2" fillId="0" borderId="0" xfId="0" applyFont="1" applyFill="1"/>
    <xf numFmtId="166" fontId="2" fillId="0" borderId="0" xfId="0" applyNumberFormat="1" applyFont="1"/>
    <xf numFmtId="0" fontId="6" fillId="0" borderId="9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right" wrapText="1"/>
    </xf>
    <xf numFmtId="0" fontId="28" fillId="0" borderId="5" xfId="0" applyFont="1" applyFill="1" applyBorder="1" applyAlignment="1">
      <alignment horizontal="right"/>
    </xf>
    <xf numFmtId="0" fontId="28" fillId="0" borderId="13" xfId="0" applyFont="1" applyFill="1" applyBorder="1" applyAlignment="1">
      <alignment horizontal="right" wrapText="1"/>
    </xf>
    <xf numFmtId="0" fontId="3" fillId="0" borderId="1" xfId="0" applyFont="1" applyBorder="1"/>
    <xf numFmtId="165" fontId="5" fillId="0" borderId="9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28" fillId="0" borderId="6" xfId="0" applyFont="1" applyFill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4" xfId="0" applyFont="1" applyFill="1" applyBorder="1" applyAlignment="1">
      <alignment horizontal="left"/>
    </xf>
    <xf numFmtId="3" fontId="6" fillId="0" borderId="13" xfId="0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7" fontId="6" fillId="0" borderId="13" xfId="0" applyNumberFormat="1" applyFont="1" applyBorder="1" applyAlignment="1"/>
    <xf numFmtId="166" fontId="6" fillId="0" borderId="13" xfId="0" applyNumberFormat="1" applyFont="1" applyBorder="1" applyAlignment="1"/>
    <xf numFmtId="166" fontId="6" fillId="0" borderId="5" xfId="0" applyNumberFormat="1" applyFont="1" applyBorder="1" applyAlignment="1"/>
    <xf numFmtId="165" fontId="6" fillId="0" borderId="6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left"/>
    </xf>
    <xf numFmtId="0" fontId="5" fillId="0" borderId="0" xfId="0" applyFont="1" applyAlignment="1"/>
    <xf numFmtId="165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7" fontId="5" fillId="0" borderId="11" xfId="0" applyNumberFormat="1" applyFont="1" applyBorder="1" applyAlignment="1"/>
    <xf numFmtId="166" fontId="5" fillId="0" borderId="11" xfId="0" applyNumberFormat="1" applyFont="1" applyBorder="1" applyAlignment="1"/>
    <xf numFmtId="166" fontId="5" fillId="0" borderId="0" xfId="0" applyNumberFormat="1" applyFont="1" applyBorder="1" applyAlignment="1"/>
    <xf numFmtId="0" fontId="3" fillId="0" borderId="12" xfId="0" applyFont="1" applyBorder="1" applyAlignment="1"/>
    <xf numFmtId="167" fontId="5" fillId="0" borderId="0" xfId="0" applyNumberFormat="1" applyFont="1" applyBorder="1" applyAlignment="1"/>
    <xf numFmtId="3" fontId="5" fillId="0" borderId="11" xfId="0" applyNumberFormat="1" applyFont="1" applyBorder="1" applyAlignment="1"/>
    <xf numFmtId="0" fontId="6" fillId="0" borderId="10" xfId="0" applyFont="1" applyBorder="1" applyAlignment="1">
      <alignment horizontal="left"/>
    </xf>
    <xf numFmtId="165" fontId="5" fillId="0" borderId="0" xfId="1" applyNumberFormat="1" applyFont="1" applyBorder="1" applyAlignment="1"/>
    <xf numFmtId="165" fontId="5" fillId="0" borderId="12" xfId="1" applyNumberFormat="1" applyFont="1" applyBorder="1" applyAlignment="1"/>
    <xf numFmtId="3" fontId="6" fillId="0" borderId="13" xfId="0" applyNumberFormat="1" applyFont="1" applyBorder="1" applyAlignment="1"/>
    <xf numFmtId="165" fontId="6" fillId="0" borderId="5" xfId="0" applyNumberFormat="1" applyFont="1" applyBorder="1" applyAlignment="1"/>
    <xf numFmtId="165" fontId="6" fillId="0" borderId="6" xfId="0" applyNumberFormat="1" applyFont="1" applyBorder="1" applyAlignment="1"/>
    <xf numFmtId="165" fontId="5" fillId="0" borderId="0" xfId="1" applyNumberFormat="1" applyFont="1" applyFill="1" applyBorder="1" applyAlignment="1"/>
    <xf numFmtId="165" fontId="5" fillId="0" borderId="12" xfId="1" applyNumberFormat="1" applyFont="1" applyFill="1" applyBorder="1" applyAlignment="1"/>
    <xf numFmtId="0" fontId="3" fillId="0" borderId="0" xfId="0" applyFont="1" applyAlignment="1"/>
    <xf numFmtId="165" fontId="28" fillId="0" borderId="5" xfId="0" applyNumberFormat="1" applyFont="1" applyBorder="1" applyAlignment="1"/>
    <xf numFmtId="0" fontId="28" fillId="0" borderId="6" xfId="0" applyFont="1" applyBorder="1" applyAlignment="1"/>
    <xf numFmtId="0" fontId="28" fillId="0" borderId="13" xfId="0" applyFont="1" applyFill="1" applyBorder="1" applyAlignment="1">
      <alignment horizontal="right" wrapText="1"/>
    </xf>
    <xf numFmtId="166" fontId="5" fillId="0" borderId="0" xfId="0" applyNumberFormat="1" applyFont="1" applyAlignment="1"/>
    <xf numFmtId="167" fontId="5" fillId="0" borderId="0" xfId="0" applyNumberFormat="1" applyFont="1" applyAlignment="1"/>
    <xf numFmtId="0" fontId="3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" fillId="0" borderId="12" xfId="0" applyFont="1" applyBorder="1" applyAlignment="1"/>
    <xf numFmtId="0" fontId="2" fillId="0" borderId="12" xfId="0" applyFont="1" applyFill="1" applyBorder="1" applyAlignment="1"/>
    <xf numFmtId="0" fontId="3" fillId="0" borderId="0" xfId="0" applyFont="1" applyBorder="1" applyAlignment="1"/>
    <xf numFmtId="0" fontId="6" fillId="0" borderId="10" xfId="0" applyFont="1" applyBorder="1" applyAlignment="1">
      <alignment horizontal="left" wrapText="1"/>
    </xf>
    <xf numFmtId="165" fontId="5" fillId="0" borderId="12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5" fontId="6" fillId="0" borderId="5" xfId="0" applyNumberFormat="1" applyFont="1" applyBorder="1" applyAlignment="1">
      <alignment horizontal="left"/>
    </xf>
    <xf numFmtId="165" fontId="6" fillId="0" borderId="6" xfId="1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28" fillId="0" borderId="7" xfId="0" applyFont="1" applyFill="1" applyBorder="1" applyAlignment="1">
      <alignment horizontal="right" wrapText="1"/>
    </xf>
    <xf numFmtId="0" fontId="28" fillId="0" borderId="13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99CC00"/>
      <color rgb="FFCC0000"/>
      <color rgb="FF003399"/>
      <color rgb="FF009900"/>
      <color rgb="FF33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showGridLines="0" tabSelected="1" zoomScaleNormal="100" workbookViewId="0">
      <selection sqref="A1:O1"/>
    </sheetView>
  </sheetViews>
  <sheetFormatPr defaultColWidth="9.140625" defaultRowHeight="14.25" x14ac:dyDescent="0.2"/>
  <cols>
    <col min="1" max="1" width="21" style="1" customWidth="1"/>
    <col min="2" max="2" width="11" style="12" customWidth="1"/>
    <col min="3" max="3" width="8.85546875" style="12" customWidth="1"/>
    <col min="4" max="4" width="2.5703125" style="12" customWidth="1"/>
    <col min="5" max="5" width="11.85546875" style="12" customWidth="1"/>
    <col min="6" max="6" width="8.85546875" style="12" customWidth="1"/>
    <col min="7" max="7" width="2.5703125" style="12" customWidth="1"/>
    <col min="8" max="8" width="12.7109375" style="12" customWidth="1"/>
    <col min="9" max="9" width="8.85546875" style="12" customWidth="1"/>
    <col min="10" max="10" width="2.85546875" style="12" customWidth="1"/>
    <col min="11" max="11" width="10.85546875" style="12" customWidth="1"/>
    <col min="12" max="12" width="12.140625" style="12" customWidth="1"/>
    <col min="13" max="13" width="10.85546875" style="12" bestFit="1" customWidth="1"/>
    <col min="14" max="14" width="8.85546875" style="12" customWidth="1"/>
    <col min="15" max="15" width="2.5703125" style="1" customWidth="1"/>
    <col min="16" max="16384" width="9.140625" style="1"/>
  </cols>
  <sheetData>
    <row r="1" spans="1:15" ht="18" x14ac:dyDescent="0.25">
      <c r="A1" s="88" t="s">
        <v>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8" x14ac:dyDescent="0.25">
      <c r="A2" s="88" t="s">
        <v>43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18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8" x14ac:dyDescent="0.25">
      <c r="A5" s="88" t="s">
        <v>32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ht="15" x14ac:dyDescent="0.2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5" ht="1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5" ht="18" customHeight="1" x14ac:dyDescent="0.25">
      <c r="A8" s="79" t="s">
        <v>33</v>
      </c>
      <c r="B8" s="81" t="s">
        <v>17</v>
      </c>
      <c r="C8" s="19"/>
      <c r="D8" s="20"/>
      <c r="E8" s="83" t="s">
        <v>20</v>
      </c>
      <c r="F8" s="19"/>
      <c r="G8" s="20"/>
      <c r="H8" s="20"/>
      <c r="I8" s="20"/>
      <c r="J8" s="20"/>
      <c r="K8" s="85" t="s">
        <v>34</v>
      </c>
      <c r="L8" s="86"/>
      <c r="M8" s="86"/>
      <c r="N8" s="86"/>
      <c r="O8" s="87"/>
    </row>
    <row r="9" spans="1:15" ht="49.5" customHeight="1" x14ac:dyDescent="0.25">
      <c r="A9" s="80"/>
      <c r="B9" s="82"/>
      <c r="C9" s="21" t="s">
        <v>37</v>
      </c>
      <c r="D9" s="22"/>
      <c r="E9" s="84"/>
      <c r="F9" s="21" t="s">
        <v>37</v>
      </c>
      <c r="G9" s="22"/>
      <c r="H9" s="21" t="s">
        <v>46</v>
      </c>
      <c r="I9" s="21" t="s">
        <v>37</v>
      </c>
      <c r="J9" s="22"/>
      <c r="K9" s="23" t="s">
        <v>21</v>
      </c>
      <c r="L9" s="21" t="s">
        <v>45</v>
      </c>
      <c r="M9" s="22" t="s">
        <v>18</v>
      </c>
      <c r="N9" s="21" t="s">
        <v>37</v>
      </c>
      <c r="O9" s="8"/>
    </row>
    <row r="10" spans="1:15" ht="15.75" x14ac:dyDescent="0.2">
      <c r="A10" s="9"/>
      <c r="B10" s="10"/>
      <c r="C10" s="11"/>
      <c r="D10" s="11"/>
      <c r="E10" s="10"/>
      <c r="F10" s="11"/>
      <c r="G10" s="11"/>
      <c r="H10" s="11"/>
      <c r="I10" s="11"/>
      <c r="J10" s="11"/>
      <c r="K10" s="10"/>
      <c r="L10" s="11"/>
      <c r="M10" s="11"/>
      <c r="N10" s="11"/>
      <c r="O10" s="3"/>
    </row>
    <row r="11" spans="1:15" ht="22.5" customHeight="1" x14ac:dyDescent="0.25">
      <c r="A11" s="54" t="s">
        <v>38</v>
      </c>
      <c r="B11" s="45">
        <v>127</v>
      </c>
      <c r="C11" s="46">
        <f>(B11/$B$20)*100</f>
        <v>15.338164251207727</v>
      </c>
      <c r="D11" s="47" t="s">
        <v>1</v>
      </c>
      <c r="E11" s="48">
        <v>52775</v>
      </c>
      <c r="F11" s="46">
        <f>(E11/$E$20)*100</f>
        <v>0.24353127407625622</v>
      </c>
      <c r="G11" s="47" t="s">
        <v>1</v>
      </c>
      <c r="H11" s="66">
        <v>5589957</v>
      </c>
      <c r="I11" s="46">
        <f t="shared" ref="I11:I19" si="0">(H11/$H$20)*100</f>
        <v>0.13562935142734611</v>
      </c>
      <c r="J11" s="51" t="s">
        <v>1</v>
      </c>
      <c r="K11" s="49">
        <v>95414.27</v>
      </c>
      <c r="L11" s="66">
        <v>266187.89</v>
      </c>
      <c r="M11" s="66">
        <f>K11+L11</f>
        <v>361602.16000000003</v>
      </c>
      <c r="N11" s="46">
        <f>(M11/$M$20)*100</f>
        <v>0.15452699158190267</v>
      </c>
      <c r="O11" s="51" t="s">
        <v>1</v>
      </c>
    </row>
    <row r="12" spans="1:15" ht="22.5" customHeight="1" x14ac:dyDescent="0.25">
      <c r="A12" s="54" t="s">
        <v>23</v>
      </c>
      <c r="B12" s="45">
        <v>52</v>
      </c>
      <c r="C12" s="46">
        <f t="shared" ref="C12:C19" si="1">(B12/$B$20)*100</f>
        <v>6.2801932367149762</v>
      </c>
      <c r="D12" s="47"/>
      <c r="E12" s="48">
        <v>125704</v>
      </c>
      <c r="F12" s="46">
        <f t="shared" ref="F12:F19" si="2">(E12/$E$20)*100</f>
        <v>0.58006357700581168</v>
      </c>
      <c r="G12" s="47"/>
      <c r="H12" s="67">
        <v>13635200</v>
      </c>
      <c r="I12" s="46">
        <f t="shared" si="0"/>
        <v>0.33083140578400683</v>
      </c>
      <c r="J12" s="70"/>
      <c r="K12" s="48">
        <v>247565.74</v>
      </c>
      <c r="L12" s="67">
        <v>653350.43000000005</v>
      </c>
      <c r="M12" s="67">
        <f t="shared" ref="M12:M19" si="3">K12+L12</f>
        <v>900916.17</v>
      </c>
      <c r="N12" s="46">
        <f t="shared" ref="N12:N19" si="4">(M12/$M$20)*100</f>
        <v>0.3849973280513313</v>
      </c>
      <c r="O12" s="51"/>
    </row>
    <row r="13" spans="1:15" ht="22.5" customHeight="1" x14ac:dyDescent="0.25">
      <c r="A13" s="54" t="s">
        <v>24</v>
      </c>
      <c r="B13" s="45">
        <v>79</v>
      </c>
      <c r="C13" s="46">
        <f t="shared" si="1"/>
        <v>9.541062801932366</v>
      </c>
      <c r="D13" s="47"/>
      <c r="E13" s="48">
        <v>426534</v>
      </c>
      <c r="F13" s="46">
        <f t="shared" si="2"/>
        <v>1.96824952073599</v>
      </c>
      <c r="G13" s="47"/>
      <c r="H13" s="67">
        <v>45316664</v>
      </c>
      <c r="I13" s="46">
        <f t="shared" si="0"/>
        <v>1.0995200405246344</v>
      </c>
      <c r="J13" s="70"/>
      <c r="K13" s="48">
        <v>852131.49</v>
      </c>
      <c r="L13" s="67">
        <v>2066821.26</v>
      </c>
      <c r="M13" s="67">
        <f t="shared" si="3"/>
        <v>2918952.75</v>
      </c>
      <c r="N13" s="46">
        <f t="shared" si="4"/>
        <v>1.2473846589501059</v>
      </c>
      <c r="O13" s="51"/>
    </row>
    <row r="14" spans="1:15" ht="22.5" customHeight="1" x14ac:dyDescent="0.25">
      <c r="A14" s="54" t="s">
        <v>25</v>
      </c>
      <c r="B14" s="45">
        <v>132</v>
      </c>
      <c r="C14" s="46">
        <f t="shared" si="1"/>
        <v>15.942028985507244</v>
      </c>
      <c r="D14" s="47"/>
      <c r="E14" s="48">
        <v>1326938</v>
      </c>
      <c r="F14" s="46">
        <f t="shared" si="2"/>
        <v>6.123181463954511</v>
      </c>
      <c r="G14" s="47"/>
      <c r="H14" s="67">
        <v>150666979</v>
      </c>
      <c r="I14" s="46">
        <f t="shared" si="0"/>
        <v>3.6556389688306323</v>
      </c>
      <c r="J14" s="71"/>
      <c r="K14" s="48">
        <v>2645048.61</v>
      </c>
      <c r="L14" s="67">
        <v>6843477.8399999999</v>
      </c>
      <c r="M14" s="67">
        <f t="shared" si="3"/>
        <v>9488526.4499999993</v>
      </c>
      <c r="N14" s="46">
        <f t="shared" si="4"/>
        <v>4.0548249127267679</v>
      </c>
      <c r="O14" s="51"/>
    </row>
    <row r="15" spans="1:15" ht="22.5" customHeight="1" x14ac:dyDescent="0.25">
      <c r="A15" s="54" t="s">
        <v>26</v>
      </c>
      <c r="B15" s="45">
        <v>138</v>
      </c>
      <c r="C15" s="46">
        <f t="shared" si="1"/>
        <v>16.666666666666664</v>
      </c>
      <c r="D15" s="47"/>
      <c r="E15" s="48">
        <v>2300714</v>
      </c>
      <c r="F15" s="46">
        <f t="shared" si="2"/>
        <v>10.616689942303738</v>
      </c>
      <c r="G15" s="47"/>
      <c r="H15" s="67">
        <v>335371253</v>
      </c>
      <c r="I15" s="46">
        <f t="shared" si="0"/>
        <v>8.1371261946677578</v>
      </c>
      <c r="J15" s="71"/>
      <c r="K15" s="48">
        <v>4601427.97</v>
      </c>
      <c r="L15" s="67">
        <v>15556144.949999999</v>
      </c>
      <c r="M15" s="67">
        <f t="shared" si="3"/>
        <v>20157572.919999998</v>
      </c>
      <c r="N15" s="46">
        <f t="shared" si="4"/>
        <v>8.6141330044058044</v>
      </c>
      <c r="O15" s="51"/>
    </row>
    <row r="16" spans="1:15" ht="22.5" customHeight="1" x14ac:dyDescent="0.25">
      <c r="A16" s="54" t="s">
        <v>27</v>
      </c>
      <c r="B16" s="45">
        <v>81</v>
      </c>
      <c r="C16" s="46">
        <f t="shared" si="1"/>
        <v>9.7826086956521738</v>
      </c>
      <c r="D16" s="47"/>
      <c r="E16" s="48">
        <v>2010492</v>
      </c>
      <c r="F16" s="46">
        <f t="shared" si="2"/>
        <v>9.2774548229298066</v>
      </c>
      <c r="G16" s="47"/>
      <c r="H16" s="67">
        <v>335381795</v>
      </c>
      <c r="I16" s="46">
        <f t="shared" si="0"/>
        <v>8.1373819756375845</v>
      </c>
      <c r="J16" s="71"/>
      <c r="K16" s="48">
        <v>4020984.13</v>
      </c>
      <c r="L16" s="67">
        <v>15566365.439999999</v>
      </c>
      <c r="M16" s="67">
        <f t="shared" si="3"/>
        <v>19587349.57</v>
      </c>
      <c r="N16" s="46">
        <f t="shared" si="4"/>
        <v>8.3704538770320802</v>
      </c>
      <c r="O16" s="51"/>
    </row>
    <row r="17" spans="1:15" ht="22.5" customHeight="1" x14ac:dyDescent="0.25">
      <c r="A17" s="54" t="s">
        <v>28</v>
      </c>
      <c r="B17" s="45">
        <v>39</v>
      </c>
      <c r="C17" s="46">
        <f t="shared" si="1"/>
        <v>4.7101449275362324</v>
      </c>
      <c r="D17" s="47"/>
      <c r="E17" s="48">
        <v>1515465</v>
      </c>
      <c r="F17" s="46">
        <f t="shared" si="2"/>
        <v>6.9931430083936261</v>
      </c>
      <c r="G17" s="47"/>
      <c r="H17" s="67">
        <v>218531838</v>
      </c>
      <c r="I17" s="46">
        <f t="shared" si="0"/>
        <v>5.3022467711586811</v>
      </c>
      <c r="J17" s="71"/>
      <c r="K17" s="48">
        <v>3030930.44</v>
      </c>
      <c r="L17" s="67">
        <v>10212602.84</v>
      </c>
      <c r="M17" s="67">
        <f t="shared" si="3"/>
        <v>13243533.279999999</v>
      </c>
      <c r="N17" s="46">
        <f t="shared" si="4"/>
        <v>5.6594887477254217</v>
      </c>
      <c r="O17" s="51"/>
    </row>
    <row r="18" spans="1:15" ht="22.5" customHeight="1" x14ac:dyDescent="0.25">
      <c r="A18" s="44" t="s">
        <v>40</v>
      </c>
      <c r="B18" s="45">
        <v>149</v>
      </c>
      <c r="C18" s="46">
        <f t="shared" si="1"/>
        <v>17.995169082125603</v>
      </c>
      <c r="D18" s="47"/>
      <c r="E18" s="48">
        <v>9531832</v>
      </c>
      <c r="F18" s="46">
        <f t="shared" si="2"/>
        <v>43.984825982772705</v>
      </c>
      <c r="G18" s="47"/>
      <c r="H18" s="67">
        <v>2319909141</v>
      </c>
      <c r="I18" s="46">
        <f t="shared" si="0"/>
        <v>56.288048756761746</v>
      </c>
      <c r="J18" s="70"/>
      <c r="K18" s="48">
        <v>19063658.050000001</v>
      </c>
      <c r="L18" s="67">
        <v>107908791.38</v>
      </c>
      <c r="M18" s="67">
        <f t="shared" si="3"/>
        <v>126972449.42999999</v>
      </c>
      <c r="N18" s="46">
        <f t="shared" si="4"/>
        <v>54.260380038114732</v>
      </c>
      <c r="O18" s="51"/>
    </row>
    <row r="19" spans="1:15" ht="22.5" customHeight="1" x14ac:dyDescent="0.25">
      <c r="A19" s="54" t="s">
        <v>22</v>
      </c>
      <c r="B19" s="53">
        <v>31</v>
      </c>
      <c r="C19" s="46">
        <f t="shared" si="1"/>
        <v>3.7439613526570046</v>
      </c>
      <c r="D19" s="47"/>
      <c r="E19" s="48">
        <v>4380274</v>
      </c>
      <c r="F19" s="46">
        <f t="shared" si="2"/>
        <v>20.212860407827556</v>
      </c>
      <c r="G19" s="47"/>
      <c r="H19" s="67">
        <v>697092219</v>
      </c>
      <c r="I19" s="46">
        <f t="shared" si="0"/>
        <v>16.913576535207607</v>
      </c>
      <c r="J19" s="70"/>
      <c r="K19" s="48">
        <v>8759513.2100000009</v>
      </c>
      <c r="L19" s="67">
        <v>31615408.09</v>
      </c>
      <c r="M19" s="67">
        <f t="shared" si="3"/>
        <v>40374921.299999997</v>
      </c>
      <c r="N19" s="46">
        <f t="shared" si="4"/>
        <v>17.253810441411861</v>
      </c>
      <c r="O19" s="51"/>
    </row>
    <row r="20" spans="1:15" ht="33" customHeight="1" x14ac:dyDescent="0.25">
      <c r="A20" s="36" t="s">
        <v>0</v>
      </c>
      <c r="B20" s="37">
        <f>SUM(B11:B19)</f>
        <v>828</v>
      </c>
      <c r="C20" s="38">
        <f>SUM(C11:C19)</f>
        <v>100</v>
      </c>
      <c r="D20" s="39" t="s">
        <v>1</v>
      </c>
      <c r="E20" s="40">
        <f>SUM(E11:E19)</f>
        <v>21670728</v>
      </c>
      <c r="F20" s="38">
        <f>SUM(F11:F19)</f>
        <v>100</v>
      </c>
      <c r="G20" s="39" t="s">
        <v>1</v>
      </c>
      <c r="H20" s="42">
        <f>SUM(H11:H19)</f>
        <v>4121495046</v>
      </c>
      <c r="I20" s="38">
        <f>SUM(I11:I19)</f>
        <v>100</v>
      </c>
      <c r="J20" s="39" t="s">
        <v>1</v>
      </c>
      <c r="K20" s="41">
        <f>SUM(K11:K19)</f>
        <v>43316673.910000004</v>
      </c>
      <c r="L20" s="42">
        <f>SUM(L11:L19)</f>
        <v>190689150.11999997</v>
      </c>
      <c r="M20" s="42">
        <f>SUM(M11:M19)</f>
        <v>234005824.02999997</v>
      </c>
      <c r="N20" s="38">
        <f>SUM(N11:N19)</f>
        <v>100</v>
      </c>
      <c r="O20" s="43" t="s">
        <v>1</v>
      </c>
    </row>
    <row r="21" spans="1:15" x14ac:dyDescent="0.2">
      <c r="A21" s="16"/>
      <c r="O21" s="16"/>
    </row>
  </sheetData>
  <mergeCells count="9">
    <mergeCell ref="B8:B9"/>
    <mergeCell ref="E8:E9"/>
    <mergeCell ref="A8:A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67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"/>
  <sheetViews>
    <sheetView showGridLines="0" zoomScaleNormal="100" workbookViewId="0">
      <selection sqref="A1:O1"/>
    </sheetView>
  </sheetViews>
  <sheetFormatPr defaultColWidth="9.140625" defaultRowHeight="14.25" x14ac:dyDescent="0.2"/>
  <cols>
    <col min="1" max="1" width="23.140625" style="1" customWidth="1"/>
    <col min="2" max="2" width="11" style="1" bestFit="1" customWidth="1"/>
    <col min="3" max="3" width="8.85546875" style="1" customWidth="1"/>
    <col min="4" max="4" width="2.570312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2.7109375" style="35" customWidth="1"/>
    <col min="9" max="9" width="8.85546875" style="35" customWidth="1"/>
    <col min="10" max="10" width="2.5703125" style="35" customWidth="1"/>
    <col min="11" max="11" width="10.85546875" style="1" customWidth="1"/>
    <col min="12" max="12" width="12.140625" style="1" customWidth="1"/>
    <col min="13" max="13" width="10.85546875" style="1" bestFit="1" customWidth="1"/>
    <col min="14" max="14" width="7" style="1" bestFit="1" customWidth="1"/>
    <col min="15" max="15" width="2.85546875" style="1" customWidth="1"/>
    <col min="16" max="16384" width="9.140625" style="1"/>
  </cols>
  <sheetData>
    <row r="1" spans="1:15" ht="18" x14ac:dyDescent="0.25">
      <c r="A1" s="88" t="s">
        <v>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8" x14ac:dyDescent="0.25">
      <c r="A2" s="88" t="s">
        <v>43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4" spans="1:15" ht="18" x14ac:dyDescent="0.2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8" x14ac:dyDescent="0.25">
      <c r="A5" s="88" t="s">
        <v>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ht="15" x14ac:dyDescent="0.2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8" spans="1:15" ht="18" customHeight="1" x14ac:dyDescent="0.25">
      <c r="A8" s="24"/>
      <c r="B8" s="81" t="s">
        <v>17</v>
      </c>
      <c r="C8" s="25"/>
      <c r="D8" s="26"/>
      <c r="E8" s="81" t="s">
        <v>20</v>
      </c>
      <c r="F8" s="25"/>
      <c r="G8" s="25"/>
      <c r="H8" s="25"/>
      <c r="I8" s="25"/>
      <c r="J8" s="25"/>
      <c r="K8" s="90" t="s">
        <v>34</v>
      </c>
      <c r="L8" s="91"/>
      <c r="M8" s="91"/>
      <c r="N8" s="91"/>
      <c r="O8" s="92"/>
    </row>
    <row r="9" spans="1:15" ht="48.75" customHeight="1" x14ac:dyDescent="0.25">
      <c r="A9" s="33" t="s">
        <v>6</v>
      </c>
      <c r="B9" s="82"/>
      <c r="C9" s="21" t="s">
        <v>36</v>
      </c>
      <c r="D9" s="28"/>
      <c r="E9" s="82"/>
      <c r="F9" s="21" t="s">
        <v>36</v>
      </c>
      <c r="G9" s="22"/>
      <c r="H9" s="21" t="s">
        <v>46</v>
      </c>
      <c r="I9" s="21" t="s">
        <v>37</v>
      </c>
      <c r="J9" s="22"/>
      <c r="K9" s="23" t="s">
        <v>21</v>
      </c>
      <c r="L9" s="21" t="s">
        <v>45</v>
      </c>
      <c r="M9" s="22" t="s">
        <v>18</v>
      </c>
      <c r="N9" s="21" t="s">
        <v>36</v>
      </c>
      <c r="O9" s="28"/>
    </row>
    <row r="10" spans="1:15" ht="15.75" customHeight="1" x14ac:dyDescent="0.2">
      <c r="A10" s="29"/>
      <c r="B10" s="30"/>
      <c r="C10" s="31"/>
      <c r="D10" s="32"/>
      <c r="E10" s="31"/>
      <c r="F10" s="31"/>
      <c r="G10" s="31"/>
      <c r="H10" s="31"/>
      <c r="I10" s="31"/>
      <c r="J10" s="31"/>
      <c r="K10" s="30"/>
      <c r="L10" s="31"/>
      <c r="M10" s="31"/>
      <c r="N10" s="31"/>
      <c r="O10" s="3"/>
    </row>
    <row r="11" spans="1:15" ht="22.5" customHeight="1" x14ac:dyDescent="0.25">
      <c r="A11" s="54" t="s">
        <v>9</v>
      </c>
      <c r="B11" s="53">
        <v>517</v>
      </c>
      <c r="C11" s="55">
        <f t="shared" ref="C11:C16" si="0">(B11/B$17)*100</f>
        <v>62.439613526570049</v>
      </c>
      <c r="D11" s="74" t="s">
        <v>1</v>
      </c>
      <c r="E11" s="48">
        <v>13458379.949999999</v>
      </c>
      <c r="F11" s="55">
        <f t="shared" ref="F11:F16" si="1">(E11/E$17)*100</f>
        <v>62.103956614989144</v>
      </c>
      <c r="G11" s="75" t="s">
        <v>1</v>
      </c>
      <c r="H11" s="50">
        <v>2897045370.0999999</v>
      </c>
      <c r="I11" s="55">
        <f t="shared" ref="I11:I16" si="2">(H11/H$17)*100</f>
        <v>70.291128281588726</v>
      </c>
      <c r="J11" s="75" t="s">
        <v>1</v>
      </c>
      <c r="K11" s="49">
        <v>26903276.41</v>
      </c>
      <c r="L11" s="50">
        <v>135994833.69999999</v>
      </c>
      <c r="M11" s="50">
        <f>K11+L11</f>
        <v>162898110.10999998</v>
      </c>
      <c r="N11" s="55">
        <f t="shared" ref="N11:N16" si="3">(M11/M$17)*100</f>
        <v>69.612844374811871</v>
      </c>
      <c r="O11" s="76" t="s">
        <v>1</v>
      </c>
    </row>
    <row r="12" spans="1:15" ht="22.5" customHeight="1" x14ac:dyDescent="0.25">
      <c r="A12" s="54" t="s">
        <v>7</v>
      </c>
      <c r="B12" s="53">
        <v>38</v>
      </c>
      <c r="C12" s="55">
        <f t="shared" si="0"/>
        <v>4.5893719806763285</v>
      </c>
      <c r="D12" s="51"/>
      <c r="E12" s="48">
        <v>431020.58</v>
      </c>
      <c r="F12" s="55">
        <f t="shared" si="1"/>
        <v>1.9889528680223847</v>
      </c>
      <c r="G12" s="55"/>
      <c r="H12" s="52">
        <v>39859463.609999999</v>
      </c>
      <c r="I12" s="55">
        <f t="shared" si="2"/>
        <v>0.96711176799730847</v>
      </c>
      <c r="J12" s="55"/>
      <c r="K12" s="48">
        <v>855945.16</v>
      </c>
      <c r="L12" s="52">
        <v>1807426.13</v>
      </c>
      <c r="M12" s="52">
        <f>K12+L12</f>
        <v>2663371.29</v>
      </c>
      <c r="N12" s="55">
        <f t="shared" si="3"/>
        <v>1.1381645311778867</v>
      </c>
      <c r="O12" s="51"/>
    </row>
    <row r="13" spans="1:15" ht="22.5" customHeight="1" x14ac:dyDescent="0.25">
      <c r="A13" s="54" t="s">
        <v>8</v>
      </c>
      <c r="B13" s="53">
        <v>100</v>
      </c>
      <c r="C13" s="55">
        <f t="shared" si="0"/>
        <v>12.077294685990339</v>
      </c>
      <c r="D13" s="56"/>
      <c r="E13" s="48">
        <v>1299423.42</v>
      </c>
      <c r="F13" s="55">
        <f t="shared" si="1"/>
        <v>5.9962147004313699</v>
      </c>
      <c r="G13" s="55"/>
      <c r="H13" s="52">
        <v>219044567.86000001</v>
      </c>
      <c r="I13" s="55">
        <f t="shared" si="2"/>
        <v>5.3146871560043811</v>
      </c>
      <c r="J13" s="55"/>
      <c r="K13" s="48">
        <v>2596510.34</v>
      </c>
      <c r="L13" s="52">
        <v>9507417.5299999993</v>
      </c>
      <c r="M13" s="52">
        <f t="shared" ref="M13" si="4">K13+L13</f>
        <v>12103927.869999999</v>
      </c>
      <c r="N13" s="55">
        <f t="shared" si="3"/>
        <v>5.1724900096709794</v>
      </c>
      <c r="O13" s="51"/>
    </row>
    <row r="14" spans="1:15" ht="22.5" customHeight="1" x14ac:dyDescent="0.25">
      <c r="A14" s="54" t="s">
        <v>10</v>
      </c>
      <c r="B14" s="53">
        <v>125</v>
      </c>
      <c r="C14" s="55">
        <f t="shared" si="0"/>
        <v>15.096618357487923</v>
      </c>
      <c r="D14" s="56"/>
      <c r="E14" s="48">
        <v>1960945.76</v>
      </c>
      <c r="F14" s="55">
        <f t="shared" si="1"/>
        <v>9.04882243299922</v>
      </c>
      <c r="G14" s="55"/>
      <c r="H14" s="52">
        <v>249504534.63</v>
      </c>
      <c r="I14" s="55">
        <f t="shared" si="2"/>
        <v>6.0537385542947346</v>
      </c>
      <c r="J14" s="55"/>
      <c r="K14" s="48">
        <v>3920067.53</v>
      </c>
      <c r="L14" s="52">
        <v>10882740.41</v>
      </c>
      <c r="M14" s="52">
        <f>K14+L14</f>
        <v>14802807.939999999</v>
      </c>
      <c r="N14" s="55">
        <f t="shared" si="3"/>
        <v>6.325828855482782</v>
      </c>
      <c r="O14" s="51"/>
    </row>
    <row r="15" spans="1:15" ht="22.5" customHeight="1" x14ac:dyDescent="0.25">
      <c r="A15" s="54" t="s">
        <v>41</v>
      </c>
      <c r="B15" s="53">
        <v>17</v>
      </c>
      <c r="C15" s="55">
        <f t="shared" si="0"/>
        <v>2.0531400966183577</v>
      </c>
      <c r="D15" s="56"/>
      <c r="E15" s="48">
        <v>140684.63</v>
      </c>
      <c r="F15" s="55">
        <f t="shared" si="1"/>
        <v>0.64919196741178353</v>
      </c>
      <c r="G15" s="55"/>
      <c r="H15" s="52">
        <v>18948890.75</v>
      </c>
      <c r="I15" s="55">
        <f t="shared" si="2"/>
        <v>0.4597576980494732</v>
      </c>
      <c r="J15" s="55"/>
      <c r="K15" s="48">
        <v>281361.27</v>
      </c>
      <c r="L15" s="52">
        <v>881324.25</v>
      </c>
      <c r="M15" s="52">
        <f>K15+L15</f>
        <v>1162685.52</v>
      </c>
      <c r="N15" s="55">
        <f t="shared" si="3"/>
        <v>0.49686178744463283</v>
      </c>
      <c r="O15" s="51"/>
    </row>
    <row r="16" spans="1:15" ht="22.5" customHeight="1" x14ac:dyDescent="0.25">
      <c r="A16" s="44" t="s">
        <v>22</v>
      </c>
      <c r="B16" s="53">
        <v>31</v>
      </c>
      <c r="C16" s="55">
        <f t="shared" si="0"/>
        <v>3.7439613526570046</v>
      </c>
      <c r="D16" s="56"/>
      <c r="E16" s="48">
        <v>4380274.3600000003</v>
      </c>
      <c r="F16" s="55">
        <f t="shared" si="1"/>
        <v>20.212861416146104</v>
      </c>
      <c r="G16" s="55"/>
      <c r="H16" s="52">
        <v>697092219.33000004</v>
      </c>
      <c r="I16" s="55">
        <f t="shared" si="2"/>
        <v>16.913576542065361</v>
      </c>
      <c r="J16" s="55"/>
      <c r="K16" s="48">
        <v>8759513.2100000009</v>
      </c>
      <c r="L16" s="52">
        <v>31615408.09</v>
      </c>
      <c r="M16" s="52">
        <f>K16+L16</f>
        <v>40374921.299999997</v>
      </c>
      <c r="N16" s="55">
        <f t="shared" si="3"/>
        <v>17.253810441411861</v>
      </c>
      <c r="O16" s="51"/>
    </row>
    <row r="17" spans="1:15" ht="33" customHeight="1" x14ac:dyDescent="0.25">
      <c r="A17" s="33" t="s">
        <v>0</v>
      </c>
      <c r="B17" s="57">
        <f>SUM(B11:B16)</f>
        <v>828</v>
      </c>
      <c r="C17" s="58">
        <f>SUM(C11:C16)</f>
        <v>100.00000000000001</v>
      </c>
      <c r="D17" s="59" t="s">
        <v>1</v>
      </c>
      <c r="E17" s="40">
        <f>SUM(E11:E16)</f>
        <v>21670728.699999999</v>
      </c>
      <c r="F17" s="58">
        <f>SUM(F11:F16)</f>
        <v>100</v>
      </c>
      <c r="G17" s="77" t="s">
        <v>1</v>
      </c>
      <c r="H17" s="42">
        <f>SUM(H11:H16)</f>
        <v>4121495046.2800002</v>
      </c>
      <c r="I17" s="58">
        <f>SUM(I11:I16)</f>
        <v>99.999999999999986</v>
      </c>
      <c r="J17" s="77" t="s">
        <v>1</v>
      </c>
      <c r="K17" s="41">
        <f>SUM(K11:K16)</f>
        <v>43316673.920000002</v>
      </c>
      <c r="L17" s="42">
        <f>SUM(L11:L16)</f>
        <v>190689150.10999998</v>
      </c>
      <c r="M17" s="42">
        <f>SUM(M11:M16)</f>
        <v>234005824.02999997</v>
      </c>
      <c r="N17" s="38">
        <f>SUM(N11:N16)</f>
        <v>100.00000000000001</v>
      </c>
      <c r="O17" s="78" t="s">
        <v>1</v>
      </c>
    </row>
    <row r="18" spans="1:15" x14ac:dyDescent="0.2">
      <c r="A18" s="16"/>
      <c r="B18" s="16"/>
      <c r="C18" s="16"/>
      <c r="D18" s="16"/>
      <c r="E18" s="16"/>
      <c r="F18" s="16"/>
      <c r="G18" s="16"/>
      <c r="K18" s="16"/>
      <c r="L18" s="16"/>
      <c r="M18" s="16"/>
      <c r="N18" s="16"/>
      <c r="O18" s="16"/>
    </row>
    <row r="19" spans="1:15" x14ac:dyDescent="0.2">
      <c r="A19" s="35"/>
      <c r="B19" s="16"/>
      <c r="C19" s="16"/>
      <c r="D19" s="16"/>
      <c r="E19" s="16"/>
      <c r="F19" s="16"/>
      <c r="G19" s="16"/>
      <c r="K19" s="16"/>
      <c r="L19" s="16"/>
      <c r="M19" s="18"/>
      <c r="N19" s="16"/>
      <c r="O19" s="16"/>
    </row>
    <row r="20" spans="1:15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B23" s="5"/>
    </row>
    <row r="24" spans="1:15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">
      <c r="A25" s="1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">
      <c r="B26" s="5"/>
    </row>
    <row r="27" spans="1:15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">
      <c r="B32" s="5"/>
    </row>
    <row r="33" spans="2:15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 x14ac:dyDescent="0.2">
      <c r="B37" s="5"/>
    </row>
    <row r="38" spans="2:15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x14ac:dyDescent="0.2">
      <c r="B43" s="5"/>
    </row>
    <row r="44" spans="2:15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</sheetData>
  <mergeCells count="8">
    <mergeCell ref="E8:E9"/>
    <mergeCell ref="B8:B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4"/>
  <sheetViews>
    <sheetView showGridLines="0" zoomScaleNormal="100" workbookViewId="0">
      <selection sqref="A1:O1"/>
    </sheetView>
  </sheetViews>
  <sheetFormatPr defaultColWidth="9.140625" defaultRowHeight="14.25" x14ac:dyDescent="0.2"/>
  <cols>
    <col min="1" max="1" width="21.42578125" style="1" customWidth="1"/>
    <col min="2" max="2" width="11" style="1" customWidth="1"/>
    <col min="3" max="3" width="8.85546875" style="1" customWidth="1"/>
    <col min="4" max="4" width="2.570312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2.7109375" style="35" customWidth="1"/>
    <col min="9" max="9" width="8.85546875" style="35" customWidth="1"/>
    <col min="10" max="10" width="2.5703125" style="35" customWidth="1"/>
    <col min="11" max="11" width="10.85546875" style="1" customWidth="1"/>
    <col min="12" max="12" width="12.140625" style="1" customWidth="1"/>
    <col min="13" max="13" width="11.7109375" style="1" customWidth="1"/>
    <col min="14" max="14" width="8.140625" style="1" customWidth="1"/>
    <col min="15" max="15" width="2.85546875" style="1" customWidth="1"/>
    <col min="16" max="16384" width="9.140625" style="1"/>
  </cols>
  <sheetData>
    <row r="1" spans="1:15" ht="15.75" customHeight="1" x14ac:dyDescent="0.2">
      <c r="A1" s="93" t="s">
        <v>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8" x14ac:dyDescent="0.2">
      <c r="A2" s="93" t="s">
        <v>43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8" x14ac:dyDescent="0.2">
      <c r="A4" s="93" t="s">
        <v>11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ht="18" x14ac:dyDescent="0.2">
      <c r="A5" s="93" t="s">
        <v>35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5" ht="15" x14ac:dyDescent="0.2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8" spans="1:15" ht="18" customHeight="1" x14ac:dyDescent="0.25">
      <c r="A8" s="24"/>
      <c r="B8" s="81" t="s">
        <v>17</v>
      </c>
      <c r="C8" s="25"/>
      <c r="D8" s="26"/>
      <c r="E8" s="81" t="s">
        <v>20</v>
      </c>
      <c r="F8" s="25"/>
      <c r="G8" s="25"/>
      <c r="H8" s="25"/>
      <c r="I8" s="25"/>
      <c r="J8" s="25"/>
      <c r="K8" s="90" t="s">
        <v>34</v>
      </c>
      <c r="L8" s="91"/>
      <c r="M8" s="91"/>
      <c r="N8" s="91"/>
      <c r="O8" s="92"/>
    </row>
    <row r="9" spans="1:15" ht="48" customHeight="1" x14ac:dyDescent="0.25">
      <c r="A9" s="27" t="s">
        <v>29</v>
      </c>
      <c r="B9" s="82"/>
      <c r="C9" s="21" t="s">
        <v>36</v>
      </c>
      <c r="D9" s="28"/>
      <c r="E9" s="82"/>
      <c r="F9" s="21" t="s">
        <v>36</v>
      </c>
      <c r="G9" s="22"/>
      <c r="H9" s="21" t="s">
        <v>46</v>
      </c>
      <c r="I9" s="21" t="s">
        <v>37</v>
      </c>
      <c r="J9" s="22"/>
      <c r="K9" s="65" t="s">
        <v>21</v>
      </c>
      <c r="L9" s="21" t="s">
        <v>45</v>
      </c>
      <c r="M9" s="22" t="s">
        <v>18</v>
      </c>
      <c r="N9" s="21" t="s">
        <v>36</v>
      </c>
      <c r="O9" s="28"/>
    </row>
    <row r="10" spans="1:15" ht="15.75" customHeight="1" x14ac:dyDescent="0.2">
      <c r="A10" s="29"/>
      <c r="B10" s="30"/>
      <c r="C10" s="31"/>
      <c r="D10" s="32"/>
      <c r="E10" s="31"/>
      <c r="F10" s="31"/>
      <c r="G10" s="31"/>
      <c r="H10" s="31"/>
      <c r="I10" s="31"/>
      <c r="J10" s="31"/>
      <c r="K10" s="30"/>
      <c r="L10" s="31"/>
      <c r="M10" s="31"/>
      <c r="N10" s="31"/>
      <c r="O10" s="3"/>
    </row>
    <row r="11" spans="1:15" s="35" customFormat="1" ht="32.25" customHeight="1" x14ac:dyDescent="0.25">
      <c r="A11" s="73" t="s">
        <v>39</v>
      </c>
      <c r="B11" s="10">
        <v>16</v>
      </c>
      <c r="C11" s="55">
        <f t="shared" ref="C11:C21" si="0">(B11/$B$22)*100</f>
        <v>1.932367149758454</v>
      </c>
      <c r="D11" s="74" t="s">
        <v>1</v>
      </c>
      <c r="E11" s="48">
        <v>218144</v>
      </c>
      <c r="F11" s="55">
        <f t="shared" ref="F11:F21" si="1">(E11/$E$22)*100</f>
        <v>1.0066297726592295</v>
      </c>
      <c r="G11" s="55" t="s">
        <v>1</v>
      </c>
      <c r="H11" s="50">
        <v>6359592</v>
      </c>
      <c r="I11" s="55">
        <f>(H11/$H$22)*100</f>
        <v>0.15430303632464368</v>
      </c>
      <c r="J11" s="75" t="s">
        <v>1</v>
      </c>
      <c r="K11" s="49">
        <v>418138</v>
      </c>
      <c r="L11" s="66">
        <v>365781</v>
      </c>
      <c r="M11" s="66">
        <f t="shared" ref="M11:M20" si="2">(K11+L11)</f>
        <v>783919</v>
      </c>
      <c r="N11" s="55">
        <f t="shared" ref="N11:N21" si="3">(M11/$M$22)*100</f>
        <v>0.33499978002470693</v>
      </c>
      <c r="O11" s="76" t="s">
        <v>1</v>
      </c>
    </row>
    <row r="12" spans="1:15" ht="22.5" customHeight="1" x14ac:dyDescent="0.25">
      <c r="A12" s="54" t="s">
        <v>44</v>
      </c>
      <c r="B12" s="53">
        <v>167</v>
      </c>
      <c r="C12" s="55">
        <f t="shared" si="0"/>
        <v>20.169082125603865</v>
      </c>
      <c r="E12" s="48">
        <v>2217114</v>
      </c>
      <c r="F12" s="55">
        <f t="shared" si="1"/>
        <v>10.230916100280526</v>
      </c>
      <c r="G12" s="55"/>
      <c r="H12" s="52">
        <v>169882307</v>
      </c>
      <c r="I12" s="55">
        <f t="shared" ref="I12:I21" si="4">(H12/$H$22)*100</f>
        <v>4.1218612432897057</v>
      </c>
      <c r="J12" s="55"/>
      <c r="K12" s="48">
        <v>4429490</v>
      </c>
      <c r="L12" s="67">
        <v>8131346</v>
      </c>
      <c r="M12" s="66">
        <f t="shared" si="2"/>
        <v>12560836</v>
      </c>
      <c r="N12" s="55">
        <f t="shared" si="3"/>
        <v>5.3677450054488016</v>
      </c>
      <c r="O12" s="68"/>
    </row>
    <row r="13" spans="1:15" ht="22.5" customHeight="1" x14ac:dyDescent="0.25">
      <c r="A13" s="54" t="s">
        <v>12</v>
      </c>
      <c r="B13" s="53">
        <v>234</v>
      </c>
      <c r="C13" s="55">
        <f t="shared" si="0"/>
        <v>28.260869565217391</v>
      </c>
      <c r="D13" s="56"/>
      <c r="E13" s="48">
        <v>4913034</v>
      </c>
      <c r="F13" s="55">
        <f t="shared" si="1"/>
        <v>22.671291891993661</v>
      </c>
      <c r="G13" s="55"/>
      <c r="H13" s="52">
        <v>635158181</v>
      </c>
      <c r="I13" s="55">
        <f t="shared" si="4"/>
        <v>15.410868476269798</v>
      </c>
      <c r="J13" s="55"/>
      <c r="K13" s="48">
        <v>9825376</v>
      </c>
      <c r="L13" s="67">
        <v>30810505</v>
      </c>
      <c r="M13" s="67">
        <f t="shared" si="2"/>
        <v>40635881</v>
      </c>
      <c r="N13" s="55">
        <f t="shared" si="3"/>
        <v>17.365328810897768</v>
      </c>
      <c r="O13" s="68"/>
    </row>
    <row r="14" spans="1:15" ht="22.5" customHeight="1" x14ac:dyDescent="0.25">
      <c r="A14" s="54" t="s">
        <v>13</v>
      </c>
      <c r="B14" s="53">
        <v>154</v>
      </c>
      <c r="C14" s="55">
        <f t="shared" si="0"/>
        <v>18.59903381642512</v>
      </c>
      <c r="D14" s="56"/>
      <c r="E14" s="48">
        <v>4648585</v>
      </c>
      <c r="F14" s="55">
        <f t="shared" si="1"/>
        <v>21.450986787338199</v>
      </c>
      <c r="G14" s="55"/>
      <c r="H14" s="52">
        <v>802175683</v>
      </c>
      <c r="I14" s="55">
        <f t="shared" si="4"/>
        <v>19.463220840691488</v>
      </c>
      <c r="J14" s="55"/>
      <c r="K14" s="48">
        <v>9297165</v>
      </c>
      <c r="L14" s="67">
        <v>36678763</v>
      </c>
      <c r="M14" s="67">
        <f t="shared" si="2"/>
        <v>45975928</v>
      </c>
      <c r="N14" s="55">
        <f t="shared" si="3"/>
        <v>19.6473433689345</v>
      </c>
      <c r="O14" s="68"/>
    </row>
    <row r="15" spans="1:15" ht="22.5" customHeight="1" x14ac:dyDescent="0.25">
      <c r="A15" s="54" t="s">
        <v>14</v>
      </c>
      <c r="B15" s="53">
        <v>74</v>
      </c>
      <c r="C15" s="55">
        <f t="shared" si="0"/>
        <v>8.9371980676328491</v>
      </c>
      <c r="D15" s="56"/>
      <c r="E15" s="48">
        <v>1816966</v>
      </c>
      <c r="F15" s="55">
        <f t="shared" si="1"/>
        <v>8.3844252948032025</v>
      </c>
      <c r="G15" s="55"/>
      <c r="H15" s="52">
        <v>403748742</v>
      </c>
      <c r="I15" s="55">
        <f t="shared" si="4"/>
        <v>9.7961719561341649</v>
      </c>
      <c r="J15" s="55"/>
      <c r="K15" s="48">
        <v>3633778</v>
      </c>
      <c r="L15" s="67">
        <v>18146840</v>
      </c>
      <c r="M15" s="67">
        <f t="shared" si="2"/>
        <v>21780618</v>
      </c>
      <c r="N15" s="55">
        <f t="shared" si="3"/>
        <v>9.3077246996209713</v>
      </c>
      <c r="O15" s="68"/>
    </row>
    <row r="16" spans="1:15" ht="21.75" customHeight="1" x14ac:dyDescent="0.25">
      <c r="A16" s="54" t="s">
        <v>15</v>
      </c>
      <c r="B16" s="53">
        <v>45</v>
      </c>
      <c r="C16" s="55">
        <f t="shared" si="0"/>
        <v>5.4347826086956523</v>
      </c>
      <c r="D16" s="56"/>
      <c r="E16" s="48">
        <v>1442335</v>
      </c>
      <c r="F16" s="55">
        <f t="shared" si="1"/>
        <v>6.6556831870161437</v>
      </c>
      <c r="G16" s="55"/>
      <c r="H16" s="52">
        <v>399240669</v>
      </c>
      <c r="I16" s="55">
        <f t="shared" si="4"/>
        <v>9.6867923997297378</v>
      </c>
      <c r="J16" s="55"/>
      <c r="K16" s="48">
        <v>2884670</v>
      </c>
      <c r="L16" s="67">
        <v>18593074</v>
      </c>
      <c r="M16" s="67">
        <f t="shared" si="2"/>
        <v>21477744</v>
      </c>
      <c r="N16" s="55">
        <f t="shared" si="3"/>
        <v>9.1782945883783515</v>
      </c>
      <c r="O16" s="68"/>
    </row>
    <row r="17" spans="1:15" ht="22.5" customHeight="1" x14ac:dyDescent="0.25">
      <c r="A17" s="54" t="s">
        <v>16</v>
      </c>
      <c r="B17" s="53">
        <v>33</v>
      </c>
      <c r="C17" s="55">
        <f t="shared" si="0"/>
        <v>3.9855072463768111</v>
      </c>
      <c r="D17" s="56"/>
      <c r="E17" s="48">
        <v>575285</v>
      </c>
      <c r="F17" s="55">
        <f t="shared" si="1"/>
        <v>2.6546639319177463</v>
      </c>
      <c r="G17" s="55"/>
      <c r="H17" s="52">
        <v>191496550</v>
      </c>
      <c r="I17" s="55">
        <f t="shared" si="4"/>
        <v>4.6462884899996642</v>
      </c>
      <c r="J17" s="55"/>
      <c r="K17" s="48">
        <v>1150570</v>
      </c>
      <c r="L17" s="67">
        <v>8488722</v>
      </c>
      <c r="M17" s="67">
        <f t="shared" si="2"/>
        <v>9639292</v>
      </c>
      <c r="N17" s="55">
        <f t="shared" si="3"/>
        <v>4.119253009040369</v>
      </c>
      <c r="O17" s="68"/>
    </row>
    <row r="18" spans="1:15" ht="22.5" customHeight="1" x14ac:dyDescent="0.25">
      <c r="A18" s="54" t="s">
        <v>42</v>
      </c>
      <c r="B18" s="53">
        <v>32</v>
      </c>
      <c r="C18" s="55">
        <f t="shared" si="0"/>
        <v>3.8647342995169081</v>
      </c>
      <c r="D18" s="56"/>
      <c r="E18" s="48">
        <v>781319</v>
      </c>
      <c r="F18" s="55">
        <f t="shared" si="1"/>
        <v>3.6054118717193071</v>
      </c>
      <c r="G18" s="55"/>
      <c r="H18" s="52">
        <v>324535143</v>
      </c>
      <c r="I18" s="55">
        <f t="shared" si="4"/>
        <v>7.874209219546227</v>
      </c>
      <c r="J18" s="55"/>
      <c r="K18" s="48">
        <v>1562638</v>
      </c>
      <c r="L18" s="67">
        <v>14356495</v>
      </c>
      <c r="M18" s="67">
        <f t="shared" si="2"/>
        <v>15919133</v>
      </c>
      <c r="N18" s="55">
        <f t="shared" si="3"/>
        <v>6.8028789367065388</v>
      </c>
      <c r="O18" s="68"/>
    </row>
    <row r="19" spans="1:15" ht="21.75" customHeight="1" x14ac:dyDescent="0.25">
      <c r="A19" s="54" t="s">
        <v>30</v>
      </c>
      <c r="B19" s="53">
        <v>14</v>
      </c>
      <c r="C19" s="55">
        <f t="shared" si="0"/>
        <v>1.6908212560386473</v>
      </c>
      <c r="D19" s="56"/>
      <c r="E19" s="48">
        <v>328314</v>
      </c>
      <c r="F19" s="55">
        <f t="shared" si="1"/>
        <v>1.5150114015551301</v>
      </c>
      <c r="G19" s="55"/>
      <c r="H19" s="52">
        <v>194885223</v>
      </c>
      <c r="I19" s="55">
        <f t="shared" si="4"/>
        <v>4.728507999208956</v>
      </c>
      <c r="J19" s="55"/>
      <c r="K19" s="48">
        <v>656628</v>
      </c>
      <c r="L19" s="67">
        <v>8763485</v>
      </c>
      <c r="M19" s="67">
        <f t="shared" si="2"/>
        <v>9420113</v>
      </c>
      <c r="N19" s="55">
        <f t="shared" si="3"/>
        <v>4.0255891014350746</v>
      </c>
      <c r="O19" s="68"/>
    </row>
    <row r="20" spans="1:15" s="17" customFormat="1" ht="21.75" customHeight="1" x14ac:dyDescent="0.25">
      <c r="A20" s="54" t="s">
        <v>31</v>
      </c>
      <c r="B20" s="53">
        <v>28</v>
      </c>
      <c r="C20" s="55">
        <f t="shared" si="0"/>
        <v>3.3816425120772946</v>
      </c>
      <c r="D20" s="61"/>
      <c r="E20" s="48">
        <v>349358</v>
      </c>
      <c r="F20" s="55">
        <f t="shared" si="1"/>
        <v>1.6121193528892983</v>
      </c>
      <c r="G20" s="60"/>
      <c r="H20" s="52">
        <v>296920738</v>
      </c>
      <c r="I20" s="55">
        <f t="shared" si="4"/>
        <v>7.2041998010491879</v>
      </c>
      <c r="J20" s="60"/>
      <c r="K20" s="48">
        <v>698708</v>
      </c>
      <c r="L20" s="67">
        <v>14738732</v>
      </c>
      <c r="M20" s="67">
        <f t="shared" si="2"/>
        <v>15437440</v>
      </c>
      <c r="N20" s="55">
        <f t="shared" si="3"/>
        <v>6.5970323517412028</v>
      </c>
      <c r="O20" s="68"/>
    </row>
    <row r="21" spans="1:15" s="17" customFormat="1" ht="21.75" customHeight="1" x14ac:dyDescent="0.25">
      <c r="A21" s="54" t="s">
        <v>22</v>
      </c>
      <c r="B21" s="62">
        <v>31</v>
      </c>
      <c r="C21" s="55">
        <f t="shared" si="0"/>
        <v>3.7439613526570046</v>
      </c>
      <c r="D21" s="51"/>
      <c r="E21" s="48">
        <v>4380274</v>
      </c>
      <c r="F21" s="55">
        <f t="shared" si="1"/>
        <v>20.212860407827556</v>
      </c>
      <c r="G21" s="72"/>
      <c r="H21" s="52">
        <v>697092219.33000004</v>
      </c>
      <c r="I21" s="55">
        <f t="shared" si="4"/>
        <v>16.913576537756427</v>
      </c>
      <c r="J21" s="72"/>
      <c r="K21" s="48">
        <v>8759513.2100000009</v>
      </c>
      <c r="L21" s="67">
        <v>31615408.09</v>
      </c>
      <c r="M21" s="67">
        <f>(K21+L21)</f>
        <v>40374921.299999997</v>
      </c>
      <c r="N21" s="55">
        <f t="shared" si="3"/>
        <v>17.253810347771712</v>
      </c>
      <c r="O21" s="69"/>
    </row>
    <row r="22" spans="1:15" ht="21.75" customHeight="1" x14ac:dyDescent="0.25">
      <c r="A22" s="33" t="s">
        <v>0</v>
      </c>
      <c r="B22" s="57">
        <f>SUM(B11:B21)</f>
        <v>828</v>
      </c>
      <c r="C22" s="58">
        <f>SUM(C11:C21)</f>
        <v>100</v>
      </c>
      <c r="D22" s="59" t="s">
        <v>1</v>
      </c>
      <c r="E22" s="40">
        <f>SUM(E11:E21)</f>
        <v>21670728</v>
      </c>
      <c r="F22" s="58">
        <f>SUM(F11:F21)</f>
        <v>100</v>
      </c>
      <c r="G22" s="58" t="s">
        <v>1</v>
      </c>
      <c r="H22" s="42">
        <f>SUM(H11:H21)</f>
        <v>4121495047.3299999</v>
      </c>
      <c r="I22" s="63">
        <f>SUM(I11:I21)</f>
        <v>100</v>
      </c>
      <c r="J22" s="58" t="s">
        <v>1</v>
      </c>
      <c r="K22" s="41">
        <f>SUM(K11:K21)</f>
        <v>43316674.210000001</v>
      </c>
      <c r="L22" s="42">
        <f>SUM(L11:L21)</f>
        <v>190689151.09</v>
      </c>
      <c r="M22" s="42">
        <f>SUM(K22,L22)</f>
        <v>234005825.30000001</v>
      </c>
      <c r="N22" s="63">
        <f>SUM(N11:N21)</f>
        <v>100</v>
      </c>
      <c r="O22" s="64" t="s">
        <v>1</v>
      </c>
    </row>
    <row r="23" spans="1:15" ht="33" customHeight="1" x14ac:dyDescent="0.2"/>
    <row r="24" spans="1:15" x14ac:dyDescent="0.2">
      <c r="A24" s="16"/>
      <c r="B24" s="16"/>
      <c r="C24" s="16"/>
      <c r="D24" s="16"/>
      <c r="E24" s="16"/>
      <c r="F24" s="16"/>
      <c r="G24" s="16"/>
      <c r="K24" s="16"/>
      <c r="L24" s="16"/>
      <c r="M24" s="16"/>
      <c r="N24" s="16"/>
      <c r="O24" s="16"/>
    </row>
    <row r="25" spans="1:15" x14ac:dyDescent="0.2">
      <c r="A25" s="16"/>
      <c r="B25" s="16"/>
      <c r="C25" s="16"/>
      <c r="D25" s="16"/>
      <c r="E25" s="16"/>
      <c r="F25" s="16"/>
      <c r="G25" s="16"/>
      <c r="K25" s="4"/>
      <c r="L25" s="4"/>
      <c r="M25" s="4"/>
      <c r="N25" s="16"/>
      <c r="O25" s="16"/>
    </row>
    <row r="26" spans="1:15" x14ac:dyDescent="0.2">
      <c r="A26" s="16"/>
      <c r="B26" s="16"/>
      <c r="C26" s="16"/>
      <c r="D26" s="16"/>
      <c r="E26" s="16"/>
      <c r="F26" s="16"/>
      <c r="G26" s="16"/>
      <c r="K26" s="4"/>
      <c r="L26" s="4"/>
      <c r="M26" s="4"/>
      <c r="N26" s="16"/>
      <c r="O26" s="16"/>
    </row>
    <row r="27" spans="1:15" x14ac:dyDescent="0.2">
      <c r="A27" s="16"/>
      <c r="B27" s="16"/>
      <c r="C27" s="16"/>
      <c r="D27" s="16"/>
      <c r="E27" s="16"/>
      <c r="F27" s="16"/>
      <c r="G27" s="16"/>
      <c r="K27" s="4"/>
      <c r="L27" s="4"/>
      <c r="M27" s="4"/>
      <c r="N27" s="16"/>
      <c r="O27" s="16"/>
    </row>
    <row r="28" spans="1:15" x14ac:dyDescent="0.2">
      <c r="A28" s="16"/>
      <c r="B28" s="16"/>
      <c r="C28" s="16"/>
      <c r="D28" s="16"/>
      <c r="E28" s="16"/>
      <c r="F28" s="16"/>
      <c r="G28" s="16"/>
      <c r="K28" s="16"/>
      <c r="L28" s="16"/>
      <c r="M28" s="16"/>
      <c r="N28" s="16"/>
      <c r="O28" s="16"/>
    </row>
    <row r="29" spans="1:15" x14ac:dyDescent="0.2">
      <c r="A29" s="16"/>
      <c r="B29" s="16"/>
      <c r="C29" s="16"/>
      <c r="D29" s="16"/>
      <c r="E29" s="16"/>
      <c r="F29" s="16"/>
      <c r="G29" s="16"/>
      <c r="K29" s="4"/>
      <c r="L29" s="4"/>
      <c r="M29" s="4"/>
      <c r="N29" s="16"/>
      <c r="O29" s="16"/>
    </row>
    <row r="30" spans="1:15" ht="15" x14ac:dyDescent="0.25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5"/>
      <c r="O30" s="5"/>
    </row>
    <row r="31" spans="1:15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2:15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x14ac:dyDescent="0.2">
      <c r="B43" s="5"/>
    </row>
    <row r="44" spans="2:15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2:15" x14ac:dyDescent="0.2">
      <c r="B49" s="5"/>
    </row>
    <row r="50" spans="2:15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2:15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2:15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2:15" x14ac:dyDescent="0.2">
      <c r="B54" s="5"/>
    </row>
    <row r="55" spans="2:15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15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2:15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2:15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2:15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15" x14ac:dyDescent="0.2">
      <c r="B60" s="5"/>
    </row>
    <row r="61" spans="2:15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5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2:15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2:15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</sheetData>
  <mergeCells count="8">
    <mergeCell ref="K8:O8"/>
    <mergeCell ref="A1:O1"/>
    <mergeCell ref="A2:O2"/>
    <mergeCell ref="A4:O4"/>
    <mergeCell ref="A5:O5"/>
    <mergeCell ref="A6:O6"/>
    <mergeCell ref="B8:B9"/>
    <mergeCell ref="E8:E9"/>
  </mergeCells>
  <pageMargins left="0.7" right="0.7" top="0.75" bottom="0.75" header="0.3" footer="0.3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6B217-DAE3-4B0C-9F61-C41613268907}"/>
</file>

<file path=customXml/itemProps2.xml><?xml version="1.0" encoding="utf-8"?>
<ds:datastoreItem xmlns:ds="http://schemas.openxmlformats.org/officeDocument/2006/customXml" ds:itemID="{30553775-5B07-4979-AA8F-386D5645CD46}"/>
</file>

<file path=customXml/itemProps3.xml><?xml version="1.0" encoding="utf-8"?>
<ds:datastoreItem xmlns:ds="http://schemas.openxmlformats.org/officeDocument/2006/customXml" ds:itemID="{286E124F-3E3F-400D-9148-EB122A1795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by Liability Range</vt:lpstr>
      <vt:lpstr>2. by Borough</vt:lpstr>
      <vt:lpstr>3. by Room Rent</vt:lpstr>
      <vt:lpstr>'1. by Liability Range'!Print_Area</vt:lpstr>
      <vt:lpstr>'2. by Borough'!Print_Area</vt:lpstr>
      <vt:lpstr>'3. by Room Rent'!Print_Area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LOUIS PEREIRA</cp:lastModifiedBy>
  <cp:lastPrinted>2022-06-14T17:41:21Z</cp:lastPrinted>
  <dcterms:created xsi:type="dcterms:W3CDTF">2014-10-31T17:21:55Z</dcterms:created>
  <dcterms:modified xsi:type="dcterms:W3CDTF">2022-06-14T17:41:37Z</dcterms:modified>
</cp:coreProperties>
</file>