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S:\RPTT\RPTT TY2022 Report\"/>
    </mc:Choice>
  </mc:AlternateContent>
  <xr:revisionPtr revIDLastSave="0" documentId="13_ncr:1_{0A8B4105-EB8E-4D78-B476-DC60CF73D7EB}" xr6:coauthVersionLast="47" xr6:coauthVersionMax="47" xr10:uidLastSave="{00000000-0000-0000-0000-000000000000}"/>
  <bookViews>
    <workbookView xWindow="23880" yWindow="-105" windowWidth="24240" windowHeight="13140" tabRatio="935" xr2:uid="{00000000-000D-0000-FFFF-FFFF00000000}"/>
  </bookViews>
  <sheets>
    <sheet name="1. by Transaction Type" sheetId="13" r:id="rId1"/>
    <sheet name="2. Revenue Usage" sheetId="11" r:id="rId2"/>
    <sheet name="3. Sale Price x Prop Type" sheetId="3" r:id="rId3"/>
    <sheet name="4. Boro x Prop Type" sheetId="10" r:id="rId4"/>
    <sheet name="5. Sale Price x Prop (Entities)" sheetId="9" r:id="rId5"/>
    <sheet name="6. Boro x Prop Type (Entities)" sheetId="4" r:id="rId6"/>
    <sheet name="7. Comm by Prop Type YoY" sheetId="15" r:id="rId7"/>
    <sheet name="8. Historical" sheetId="12" r:id="rId8"/>
  </sheets>
  <definedNames>
    <definedName name="_AMO_UniqueIdentifier" hidden="1">"'4e5b8a2c-c503-4d67-a848-f4fa6b88ac20'"</definedName>
    <definedName name="_xlnm.Print_Area" localSheetId="0">'1. by Transaction Type'!$A$1:$F$24</definedName>
    <definedName name="_xlnm.Print_Area" localSheetId="2">'3. Sale Price x Prop Type'!$A$8:$F$76</definedName>
    <definedName name="_xlnm.Print_Area" localSheetId="3">'4. Boro x Prop Type'!$A$8:$F$66</definedName>
    <definedName name="_xlnm.Print_Area" localSheetId="4">'5. Sale Price x Prop (Entities)'!$A$9:$H$68</definedName>
    <definedName name="_xlnm.Print_Area" localSheetId="5">'6. Boro x Prop Type (Entities)'!$A$9:$H$62</definedName>
    <definedName name="_xlnm.Print_Area" localSheetId="6">'7. Comm by Prop Type YoY'!$A$1:$F$64</definedName>
    <definedName name="_xlnm.Print_Titles" localSheetId="2">'3. Sale Price x Prop Type'!$1:$7</definedName>
    <definedName name="_xlnm.Print_Titles" localSheetId="3">'4. Boro x Prop Type'!$1:$7</definedName>
    <definedName name="_xlnm.Print_Titles" localSheetId="4">'5. Sale Price x Prop (Entities)'!$1:$8</definedName>
    <definedName name="_xlnm.Print_Titles" localSheetId="5">'6. Boro x Prop Type (Entities)'!$1:$8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12" l="1"/>
  <c r="C46" i="12"/>
  <c r="B46" i="12"/>
  <c r="B35" i="9"/>
  <c r="D15" i="11"/>
  <c r="C15" i="11"/>
  <c r="B15" i="11"/>
  <c r="E10" i="11"/>
  <c r="E15" i="11"/>
  <c r="E12" i="13"/>
  <c r="E13" i="13"/>
  <c r="E11" i="13"/>
  <c r="B11" i="13"/>
  <c r="B12" i="13"/>
  <c r="B13" i="13"/>
  <c r="G63" i="9"/>
  <c r="B55" i="9"/>
  <c r="D55" i="9"/>
  <c r="D56" i="9"/>
  <c r="D57" i="9"/>
  <c r="D58" i="9"/>
  <c r="D59" i="9"/>
  <c r="D60" i="9"/>
  <c r="D61" i="9"/>
  <c r="B56" i="9"/>
  <c r="B57" i="9"/>
  <c r="B58" i="9"/>
  <c r="B59" i="9"/>
  <c r="B60" i="9"/>
  <c r="B61" i="9"/>
  <c r="B63" i="9"/>
  <c r="B21" i="9"/>
  <c r="G49" i="9"/>
  <c r="D49" i="9"/>
  <c r="B49" i="9"/>
  <c r="G35" i="9"/>
  <c r="D35" i="9"/>
  <c r="G21" i="9"/>
  <c r="D21" i="9"/>
  <c r="G56" i="4"/>
  <c r="C18" i="13"/>
  <c r="B68" i="3"/>
  <c r="E74" i="3"/>
  <c r="E73" i="3"/>
  <c r="E72" i="3"/>
  <c r="E71" i="3"/>
  <c r="E70" i="3"/>
  <c r="E69" i="3"/>
  <c r="E68" i="3"/>
  <c r="E76" i="3"/>
  <c r="C70" i="3"/>
  <c r="C76" i="3"/>
  <c r="C71" i="3"/>
  <c r="C68" i="3"/>
  <c r="C69" i="3"/>
  <c r="C72" i="3"/>
  <c r="C73" i="3"/>
  <c r="C74" i="3"/>
  <c r="B69" i="3"/>
  <c r="B70" i="3"/>
  <c r="B71" i="3"/>
  <c r="B72" i="3"/>
  <c r="B73" i="3"/>
  <c r="B74" i="3"/>
  <c r="B76" i="3"/>
  <c r="E62" i="10"/>
  <c r="E63" i="10"/>
  <c r="E64" i="10"/>
  <c r="E61" i="10"/>
  <c r="E60" i="10"/>
  <c r="E66" i="10"/>
  <c r="C62" i="10"/>
  <c r="C63" i="10"/>
  <c r="C64" i="10"/>
  <c r="C61" i="10"/>
  <c r="C60" i="10"/>
  <c r="B61" i="10"/>
  <c r="B62" i="10"/>
  <c r="B63" i="10"/>
  <c r="B64" i="10"/>
  <c r="B60" i="10"/>
  <c r="E54" i="10"/>
  <c r="C54" i="10"/>
  <c r="B54" i="10"/>
  <c r="E42" i="10"/>
  <c r="C42" i="10"/>
  <c r="B42" i="10"/>
  <c r="E30" i="10"/>
  <c r="C30" i="10"/>
  <c r="B30" i="10"/>
  <c r="E18" i="10"/>
  <c r="C18" i="10"/>
  <c r="B18" i="10"/>
  <c r="D18" i="11"/>
  <c r="E23" i="13"/>
  <c r="C23" i="13"/>
  <c r="C12" i="13"/>
  <c r="C11" i="13"/>
  <c r="C19" i="12"/>
  <c r="B23" i="13"/>
  <c r="E18" i="13"/>
  <c r="B18" i="13"/>
  <c r="B20" i="3"/>
  <c r="C20" i="3"/>
  <c r="E20" i="3"/>
  <c r="B62" i="3"/>
  <c r="B48" i="3"/>
  <c r="B34" i="3"/>
  <c r="C48" i="3"/>
  <c r="B51" i="15"/>
  <c r="F64" i="15"/>
  <c r="E26" i="15"/>
  <c r="E45" i="15"/>
  <c r="F62" i="15"/>
  <c r="E62" i="15"/>
  <c r="F61" i="15"/>
  <c r="E61" i="15"/>
  <c r="F60" i="15"/>
  <c r="E60" i="15"/>
  <c r="F59" i="15"/>
  <c r="E59" i="15"/>
  <c r="F58" i="15"/>
  <c r="E58" i="15"/>
  <c r="F57" i="15"/>
  <c r="E57" i="15"/>
  <c r="F56" i="15"/>
  <c r="E56" i="15"/>
  <c r="F55" i="15"/>
  <c r="E55" i="15"/>
  <c r="F54" i="15"/>
  <c r="E54" i="15"/>
  <c r="F53" i="15"/>
  <c r="E53" i="15"/>
  <c r="F52" i="15"/>
  <c r="E52" i="15"/>
  <c r="F51" i="15"/>
  <c r="E51" i="15"/>
  <c r="D64" i="15"/>
  <c r="C26" i="15"/>
  <c r="C45" i="15"/>
  <c r="B26" i="15"/>
  <c r="B45" i="15"/>
  <c r="B52" i="15"/>
  <c r="C52" i="15"/>
  <c r="D52" i="15"/>
  <c r="B53" i="15"/>
  <c r="C53" i="15"/>
  <c r="D53" i="15"/>
  <c r="B54" i="15"/>
  <c r="C54" i="15"/>
  <c r="D54" i="15"/>
  <c r="B55" i="15"/>
  <c r="C55" i="15"/>
  <c r="D55" i="15"/>
  <c r="B56" i="15"/>
  <c r="C56" i="15"/>
  <c r="D56" i="15"/>
  <c r="B57" i="15"/>
  <c r="C57" i="15"/>
  <c r="D57" i="15"/>
  <c r="B58" i="15"/>
  <c r="C58" i="15"/>
  <c r="D58" i="15"/>
  <c r="B59" i="15"/>
  <c r="C59" i="15"/>
  <c r="D59" i="15"/>
  <c r="B60" i="15"/>
  <c r="C60" i="15"/>
  <c r="D60" i="15"/>
  <c r="B61" i="15"/>
  <c r="C61" i="15"/>
  <c r="D61" i="15"/>
  <c r="B62" i="15"/>
  <c r="C62" i="15"/>
  <c r="D62" i="15"/>
  <c r="D51" i="15"/>
  <c r="C51" i="15"/>
  <c r="B19" i="12"/>
  <c r="D19" i="12"/>
  <c r="F19" i="12"/>
  <c r="F47" i="12"/>
  <c r="D47" i="12"/>
  <c r="B43" i="4"/>
  <c r="D19" i="4"/>
  <c r="B31" i="4"/>
  <c r="E62" i="3"/>
  <c r="C62" i="3"/>
  <c r="B33" i="12"/>
  <c r="C33" i="12"/>
  <c r="D33" i="12"/>
  <c r="F33" i="12"/>
  <c r="D43" i="4"/>
  <c r="G43" i="4"/>
  <c r="G31" i="4"/>
  <c r="D31" i="4"/>
  <c r="B19" i="4"/>
  <c r="B56" i="4"/>
  <c r="E48" i="3"/>
  <c r="E34" i="3"/>
  <c r="C34" i="3"/>
  <c r="G19" i="4"/>
  <c r="D56" i="4"/>
  <c r="B64" i="15"/>
  <c r="E19" i="12"/>
  <c r="C13" i="13"/>
  <c r="B47" i="12"/>
  <c r="C64" i="15"/>
  <c r="E64" i="15"/>
  <c r="B66" i="10"/>
  <c r="C66" i="10"/>
  <c r="D63" i="9"/>
  <c r="C47" i="12"/>
  <c r="E33" i="12"/>
  <c r="E47" i="12"/>
</calcChain>
</file>

<file path=xl/sharedStrings.xml><?xml version="1.0" encoding="utf-8"?>
<sst xmlns="http://schemas.openxmlformats.org/spreadsheetml/2006/main" count="483" uniqueCount="91">
  <si>
    <t>1-3 FAMILY</t>
  </si>
  <si>
    <t>Median</t>
  </si>
  <si>
    <t>Total</t>
  </si>
  <si>
    <t>Manhattan</t>
  </si>
  <si>
    <t>Bronx</t>
  </si>
  <si>
    <t>Brooklyn</t>
  </si>
  <si>
    <t>Queens</t>
  </si>
  <si>
    <t>Staten Island</t>
  </si>
  <si>
    <t>Transactions</t>
  </si>
  <si>
    <t>$500K-$1M</t>
  </si>
  <si>
    <t>$1M-$2M</t>
  </si>
  <si>
    <t>$2M-$5M</t>
  </si>
  <si>
    <t>$5M-$15M</t>
  </si>
  <si>
    <t>$15M-$20M</t>
  </si>
  <si>
    <t>More than $20M</t>
  </si>
  <si>
    <t>Borough</t>
  </si>
  <si>
    <t>Taxable Consideration</t>
  </si>
  <si>
    <t>RPTT Liability</t>
  </si>
  <si>
    <t>Transaction Type</t>
  </si>
  <si>
    <t>Table 1</t>
  </si>
  <si>
    <t>All Transactions</t>
  </si>
  <si>
    <t>$500K or less</t>
  </si>
  <si>
    <t>ALL RESIDENTIAL PROPERTY TYPES</t>
  </si>
  <si>
    <t>Number</t>
  </si>
  <si>
    <t xml:space="preserve">Total </t>
  </si>
  <si>
    <t>Table 2</t>
  </si>
  <si>
    <t xml:space="preserve">All Transactions </t>
  </si>
  <si>
    <t>Year</t>
  </si>
  <si>
    <t>Revenue Usage</t>
  </si>
  <si>
    <t>General Fund</t>
  </si>
  <si>
    <r>
      <t>NYC Transit Authority</t>
    </r>
    <r>
      <rPr>
        <b/>
        <vertAlign val="superscript"/>
        <sz val="11"/>
        <color rgb="FF000000"/>
        <rFont val="Arial"/>
        <family val="2"/>
      </rPr>
      <t>2</t>
    </r>
  </si>
  <si>
    <t>Non-Timeshare Transactions</t>
  </si>
  <si>
    <t xml:space="preserve">   Residential</t>
  </si>
  <si>
    <t xml:space="preserve">   Commercial</t>
  </si>
  <si>
    <t>Timeshare Transactions</t>
  </si>
  <si>
    <t xml:space="preserve">   Total</t>
  </si>
  <si>
    <t>Total                   ($ millions)</t>
  </si>
  <si>
    <r>
      <rPr>
        <b/>
        <sz val="10"/>
        <color rgb="FF000000"/>
        <rFont val="Arial"/>
        <family val="2"/>
      </rPr>
      <t>Percent of All Transactions</t>
    </r>
    <r>
      <rPr>
        <sz val="12"/>
        <color rgb="FF000000"/>
        <rFont val="Arial"/>
        <family val="2"/>
      </rPr>
      <t>²</t>
    </r>
  </si>
  <si>
    <t>COMMERCIAL</t>
  </si>
  <si>
    <t>ALL PROPERTY TYPES</t>
  </si>
  <si>
    <t>RESIDENTIAL</t>
  </si>
  <si>
    <t>4-10 Family Rentals</t>
  </si>
  <si>
    <t>Rentals</t>
  </si>
  <si>
    <t>Office Buildings</t>
  </si>
  <si>
    <t>Store Buildings</t>
  </si>
  <si>
    <t>Commercial Condos</t>
  </si>
  <si>
    <t>Garages</t>
  </si>
  <si>
    <t>Vacant Land</t>
  </si>
  <si>
    <t>Commercial Coops</t>
  </si>
  <si>
    <t>Culture/Health/Hotel/Recreation</t>
  </si>
  <si>
    <t>Other Commercial</t>
  </si>
  <si>
    <t>Industrial buildings</t>
  </si>
  <si>
    <t>Property Type</t>
  </si>
  <si>
    <t xml:space="preserve">Year-Over-Year Change </t>
  </si>
  <si>
    <r>
      <t>Percent of All Consideration</t>
    </r>
    <r>
      <rPr>
        <sz val="12"/>
        <color rgb="FF000000"/>
        <rFont val="Arial"/>
        <family val="2"/>
      </rPr>
      <t>²</t>
    </r>
  </si>
  <si>
    <t>Percent of All Consideration²</t>
  </si>
  <si>
    <t>REAL PROPERTY TRANSFER TAX</t>
  </si>
  <si>
    <t>DISTRIBUTION BY TRANSACTION TYPE AND TIMESHARE STATUS</t>
  </si>
  <si>
    <t>DISTRIBUTION OF COMMERCIAL LIABILITY BY REVENUE USAGE</t>
  </si>
  <si>
    <t>Table 3</t>
  </si>
  <si>
    <t>DISTRIBUTION BY TAXABLE CONSIDERATION AND PROPERTY TYPE</t>
  </si>
  <si>
    <t>(EXCLUDING TIMESHARE TRANSACTIONS)</t>
  </si>
  <si>
    <t>Table 4</t>
  </si>
  <si>
    <t>DISTRIBUTION BY BOROUGH AND PROPERTY TYPE</t>
  </si>
  <si>
    <t>Table 5</t>
  </si>
  <si>
    <t>Table 6</t>
  </si>
  <si>
    <t>Table 7</t>
  </si>
  <si>
    <t>REAL PROPERTY TRANSFER TAX ON COMMERCIAL PURCHASES BY PROPERTY TYPE</t>
  </si>
  <si>
    <t>YEAR-OVER-YEAR COMPARISON</t>
  </si>
  <si>
    <t>Table 8</t>
  </si>
  <si>
    <t>TAXABLE CONSIDERATION AND LIABILITY BY PROPERTY TYPE</t>
  </si>
  <si>
    <t>1. Most residential transfers involve individuals, but a significant number involve legal entities.  This table includes only transactions</t>
  </si>
  <si>
    <t xml:space="preserve">   number.</t>
  </si>
  <si>
    <t xml:space="preserve">   where the grantee was an entity, such as a trust, limited-liability company, or any other business, using an employer identification</t>
  </si>
  <si>
    <t>2. All transactions and their related consideration are shown in Table 3.</t>
  </si>
  <si>
    <r>
      <t>REAL PROPERTY TRANSFER TAX ON RESIDENTIAL PURCHASES BY ENTITIES</t>
    </r>
    <r>
      <rPr>
        <b/>
        <vertAlign val="superscript"/>
        <sz val="10.199999999999999"/>
        <rFont val="Arial"/>
        <family val="2"/>
      </rPr>
      <t>1</t>
    </r>
  </si>
  <si>
    <r>
      <t xml:space="preserve">Total                   </t>
    </r>
    <r>
      <rPr>
        <b/>
        <sz val="10"/>
        <color rgb="FF000000"/>
        <rFont val="Arial Narrow"/>
        <family val="2"/>
      </rPr>
      <t>(millions)</t>
    </r>
  </si>
  <si>
    <r>
      <t xml:space="preserve"> RPTT Liability</t>
    </r>
    <r>
      <rPr>
        <sz val="11"/>
        <color theme="1"/>
        <rFont val="Arial"/>
        <family val="2"/>
      </rPr>
      <t xml:space="preserve"> (millions)</t>
    </r>
  </si>
  <si>
    <r>
      <t>Total                   (</t>
    </r>
    <r>
      <rPr>
        <b/>
        <sz val="11"/>
        <color rgb="FF000000"/>
        <rFont val="Arial Narrow"/>
        <family val="2"/>
      </rPr>
      <t>millions)</t>
    </r>
  </si>
  <si>
    <r>
      <t xml:space="preserve">Total                   </t>
    </r>
    <r>
      <rPr>
        <b/>
        <sz val="11"/>
        <color rgb="FF000000"/>
        <rFont val="Arial Narrow"/>
        <family val="2"/>
      </rPr>
      <t>(millions)</t>
    </r>
  </si>
  <si>
    <r>
      <rPr>
        <b/>
        <sz val="11"/>
        <color theme="1"/>
        <rFont val="Arial"/>
        <family val="2"/>
      </rPr>
      <t>Total</t>
    </r>
    <r>
      <rPr>
        <sz val="11"/>
        <color theme="1"/>
        <rFont val="Arial"/>
        <family val="2"/>
      </rPr>
      <t xml:space="preserve"> </t>
    </r>
    <r>
      <rPr>
        <sz val="10"/>
        <color theme="1"/>
        <rFont val="Arial"/>
        <family val="2"/>
      </rPr>
      <t>(millions)</t>
    </r>
  </si>
  <si>
    <t>2. All transactions and their related consideration are shown in Table 4.</t>
  </si>
  <si>
    <t>Mixed-use 1-3 Family Homes</t>
  </si>
  <si>
    <t>CALENDAR YEAR 2022</t>
  </si>
  <si>
    <t>Residential Transactions</t>
  </si>
  <si>
    <t>Dedicated to General Fund Only</t>
  </si>
  <si>
    <t>Commercial Transactions</t>
  </si>
  <si>
    <r>
      <t>Dedicated to General Fund and NYC Transit Authority</t>
    </r>
    <r>
      <rPr>
        <vertAlign val="superscript"/>
        <sz val="11"/>
        <color rgb="FF000000"/>
        <rFont val="Arial"/>
        <family val="2"/>
      </rPr>
      <t>1</t>
    </r>
  </si>
  <si>
    <t>COOPERATIVES</t>
  </si>
  <si>
    <t>CONDOMINIUMS</t>
  </si>
  <si>
    <t>2013 - 2022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</si>
</sst>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3" formatCode="_(* #,##0.00_);_(* \(#,##0.00\);_(* &quot;-&quot;??_);_(@_)"/>
    <numFmt numFmtId="164" formatCode="#,##0.0,,"/>
    <numFmt numFmtId="165" formatCode="&quot;$&quot;#,##0.0,,"/>
    <numFmt numFmtId="166" formatCode="&quot;$&quot;#,##0"/>
    <numFmt numFmtId="167" formatCode="_(* #,##0_);_(* \(#,##0\);_(* &quot;-&quot;??_);_(@_)"/>
  </numFmts>
  <fonts count="33" x14ac:knownFonts="1">
    <font>
      <sz val="11"/>
      <color theme="1"/>
      <name val="Calibri"/>
      <family val="2"/>
      <scheme val="minor"/>
    </font>
    <font>
      <sz val="11"/>
      <color theme="1"/>
      <name val="Arial"/>
      <family val="2"/>
    </font>
    <font>
      <sz val="10"/>
      <color theme="1"/>
      <name val="Arial"/>
      <family val="2"/>
    </font>
    <font>
      <sz val="10"/>
      <color theme="1"/>
      <name val="Arial"/>
      <family val="2"/>
    </font>
    <font>
      <sz val="11"/>
      <color theme="1"/>
      <name val="Calibri"/>
      <family val="2"/>
      <scheme val="minor"/>
    </font>
    <font>
      <b/>
      <sz val="11"/>
      <color rgb="FF003399"/>
      <name val="Arial"/>
      <family val="2"/>
    </font>
    <font>
      <sz val="11"/>
      <color theme="1"/>
      <name val="Arial"/>
      <family val="2"/>
    </font>
    <font>
      <sz val="11"/>
      <color rgb="FF000000"/>
      <name val="Arial"/>
      <family val="2"/>
    </font>
    <font>
      <sz val="11"/>
      <color rgb="FF003399"/>
      <name val="Arial"/>
      <family val="2"/>
    </font>
    <font>
      <b/>
      <sz val="11"/>
      <color rgb="FF000000"/>
      <name val="Arial"/>
      <family val="2"/>
    </font>
    <font>
      <sz val="11"/>
      <name val="Arial"/>
      <family val="2"/>
    </font>
    <font>
      <b/>
      <sz val="11"/>
      <name val="Arial"/>
      <family val="2"/>
    </font>
    <font>
      <sz val="10"/>
      <color rgb="FF000000"/>
      <name val="Arial"/>
      <family val="2"/>
    </font>
    <font>
      <b/>
      <sz val="10"/>
      <color rgb="FF000000"/>
      <name val="Arial Narrow"/>
      <family val="2"/>
    </font>
    <font>
      <b/>
      <sz val="11"/>
      <color rgb="FF000000"/>
      <name val="Arial Narrow"/>
      <family val="2"/>
    </font>
    <font>
      <b/>
      <sz val="11"/>
      <color theme="1"/>
      <name val="Arial"/>
      <family val="2"/>
    </font>
    <font>
      <b/>
      <vertAlign val="superscript"/>
      <sz val="11"/>
      <color rgb="FF000000"/>
      <name val="Arial"/>
      <family val="2"/>
    </font>
    <font>
      <sz val="9"/>
      <color rgb="FF000000"/>
      <name val="Arial"/>
      <family val="2"/>
    </font>
    <font>
      <sz val="9.5"/>
      <color rgb="FF000000"/>
      <name val="Arial"/>
      <family val="2"/>
    </font>
    <font>
      <b/>
      <sz val="10"/>
      <color rgb="FF000000"/>
      <name val="Arial"/>
      <family val="2"/>
    </font>
    <font>
      <sz val="12"/>
      <color rgb="FF000000"/>
      <name val="Arial"/>
      <family val="2"/>
    </font>
    <font>
      <sz val="9.5"/>
      <color rgb="FF000000"/>
      <name val="Arial"/>
      <family val="2"/>
    </font>
    <font>
      <sz val="9.5"/>
      <color rgb="FF000000"/>
      <name val="Arial"/>
      <family val="2"/>
    </font>
    <font>
      <i/>
      <sz val="11"/>
      <color rgb="FF0070C0"/>
      <name val="Arial"/>
      <family val="2"/>
    </font>
    <font>
      <b/>
      <sz val="12"/>
      <name val="Arial"/>
      <family val="2"/>
    </font>
    <font>
      <b/>
      <sz val="12"/>
      <name val="Calibri"/>
      <family val="2"/>
      <scheme val="minor"/>
    </font>
    <font>
      <b/>
      <vertAlign val="superscript"/>
      <sz val="10.199999999999999"/>
      <name val="Arial"/>
      <family val="2"/>
    </font>
    <font>
      <i/>
      <sz val="11"/>
      <color rgb="FFFF0000"/>
      <name val="Arial"/>
      <family val="2"/>
    </font>
    <font>
      <sz val="9.5"/>
      <color rgb="FF000000"/>
      <name val="Arial"/>
      <family val="2"/>
    </font>
    <font>
      <sz val="9.5"/>
      <color rgb="FF000000"/>
      <name val="Arial"/>
      <family val="2"/>
    </font>
    <font>
      <sz val="10"/>
      <name val="Arial"/>
      <family val="2"/>
    </font>
    <font>
      <sz val="9"/>
      <name val="Arial"/>
      <family val="2"/>
    </font>
    <font>
      <vertAlign val="superscript"/>
      <sz val="11"/>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6">
    <xf numFmtId="0" fontId="0" fillId="0" borderId="0"/>
    <xf numFmtId="43" fontId="4" fillId="0" borderId="0" applyFont="0" applyFill="0" applyBorder="0" applyAlignment="0" applyProtection="0"/>
    <xf numFmtId="9" fontId="4" fillId="0" borderId="0" applyFont="0" applyFill="0" applyBorder="0" applyAlignment="0" applyProtection="0"/>
    <xf numFmtId="0" fontId="18" fillId="0" borderId="0"/>
    <xf numFmtId="0" fontId="21" fillId="0" borderId="0"/>
    <xf numFmtId="0" fontId="22" fillId="0" borderId="0"/>
    <xf numFmtId="0" fontId="18" fillId="0" borderId="0"/>
    <xf numFmtId="0" fontId="18" fillId="0" borderId="0"/>
    <xf numFmtId="0" fontId="28" fillId="0" borderId="0"/>
    <xf numFmtId="0" fontId="18" fillId="0" borderId="0"/>
    <xf numFmtId="0" fontId="29" fillId="0" borderId="0"/>
    <xf numFmtId="0" fontId="18" fillId="0" borderId="0"/>
    <xf numFmtId="0" fontId="30" fillId="0" borderId="0"/>
    <xf numFmtId="0" fontId="31" fillId="0" borderId="0"/>
    <xf numFmtId="0" fontId="30" fillId="0" borderId="0"/>
    <xf numFmtId="43" fontId="30" fillId="0" borderId="0" applyFont="0" applyFill="0" applyBorder="0" applyAlignment="0" applyProtection="0"/>
  </cellStyleXfs>
  <cellXfs count="235">
    <xf numFmtId="0" fontId="0" fillId="0" borderId="0" xfId="0"/>
    <xf numFmtId="0" fontId="6" fillId="0" borderId="0" xfId="0" applyFont="1"/>
    <xf numFmtId="0" fontId="9" fillId="0" borderId="6" xfId="0" applyFont="1" applyBorder="1" applyAlignment="1">
      <alignment horizontal="right" wrapText="1"/>
    </xf>
    <xf numFmtId="0" fontId="9" fillId="0" borderId="7" xfId="0" applyFont="1" applyBorder="1" applyAlignment="1">
      <alignment horizontal="right" wrapText="1"/>
    </xf>
    <xf numFmtId="0" fontId="6" fillId="0" borderId="8" xfId="0" applyFont="1" applyBorder="1"/>
    <xf numFmtId="0" fontId="9" fillId="0" borderId="5" xfId="0" applyFont="1" applyBorder="1" applyAlignment="1">
      <alignment horizontal="right" wrapText="1"/>
    </xf>
    <xf numFmtId="0" fontId="6" fillId="0" borderId="10" xfId="0" applyFont="1" applyBorder="1"/>
    <xf numFmtId="0" fontId="9" fillId="0" borderId="5" xfId="0" applyFont="1" applyBorder="1" applyAlignment="1">
      <alignment horizontal="left" wrapText="1"/>
    </xf>
    <xf numFmtId="167" fontId="7" fillId="0" borderId="1" xfId="1" applyNumberFormat="1" applyFont="1" applyBorder="1" applyAlignment="1">
      <alignment vertical="center"/>
    </xf>
    <xf numFmtId="0" fontId="17" fillId="0" borderId="0" xfId="0" applyFont="1" applyAlignment="1">
      <alignment horizontal="left"/>
    </xf>
    <xf numFmtId="0" fontId="6" fillId="0" borderId="11" xfId="0" applyFont="1" applyBorder="1" applyAlignment="1">
      <alignment horizontal="left"/>
    </xf>
    <xf numFmtId="37" fontId="6" fillId="0" borderId="1" xfId="1" applyNumberFormat="1" applyFont="1" applyFill="1" applyBorder="1"/>
    <xf numFmtId="37" fontId="6" fillId="0" borderId="9" xfId="1" applyNumberFormat="1" applyFont="1" applyFill="1" applyBorder="1"/>
    <xf numFmtId="0" fontId="9" fillId="0" borderId="4" xfId="0" applyFont="1" applyBorder="1" applyAlignment="1">
      <alignment horizontal="left" wrapText="1"/>
    </xf>
    <xf numFmtId="167" fontId="9" fillId="0" borderId="5" xfId="1" applyNumberFormat="1" applyFont="1" applyBorder="1" applyAlignment="1"/>
    <xf numFmtId="165" fontId="10" fillId="0" borderId="0" xfId="1" applyNumberFormat="1" applyFont="1" applyBorder="1" applyAlignment="1" applyProtection="1">
      <alignment horizontal="right" vertical="center"/>
    </xf>
    <xf numFmtId="165" fontId="10" fillId="0" borderId="0" xfId="1" applyNumberFormat="1" applyFont="1" applyBorder="1" applyAlignment="1" applyProtection="1">
      <alignment vertical="center"/>
    </xf>
    <xf numFmtId="165" fontId="11" fillId="0" borderId="2" xfId="1" applyNumberFormat="1" applyFont="1" applyBorder="1" applyAlignment="1" applyProtection="1">
      <alignment horizontal="right"/>
    </xf>
    <xf numFmtId="165" fontId="11" fillId="0" borderId="3" xfId="1" applyNumberFormat="1" applyFont="1" applyBorder="1" applyAlignment="1" applyProtection="1">
      <alignment horizontal="right"/>
    </xf>
    <xf numFmtId="3" fontId="6" fillId="0" borderId="0" xfId="0" applyNumberFormat="1" applyFont="1"/>
    <xf numFmtId="0" fontId="5" fillId="0" borderId="0" xfId="0" applyFont="1" applyAlignment="1">
      <alignment wrapText="1"/>
    </xf>
    <xf numFmtId="0" fontId="9" fillId="0" borderId="10" xfId="0" applyFont="1" applyBorder="1" applyAlignment="1">
      <alignment horizontal="left" wrapText="1"/>
    </xf>
    <xf numFmtId="0" fontId="9" fillId="0" borderId="8" xfId="0" applyFont="1" applyBorder="1" applyAlignment="1">
      <alignment horizontal="center" wrapText="1"/>
    </xf>
    <xf numFmtId="0" fontId="9" fillId="0" borderId="5" xfId="0" applyFont="1" applyBorder="1" applyAlignment="1">
      <alignment horizontal="center" wrapText="1"/>
    </xf>
    <xf numFmtId="0" fontId="9" fillId="0" borderId="11" xfId="0" applyFont="1" applyBorder="1" applyAlignment="1">
      <alignment horizontal="left" wrapText="1"/>
    </xf>
    <xf numFmtId="0" fontId="6" fillId="0" borderId="1" xfId="0" applyFont="1" applyBorder="1"/>
    <xf numFmtId="0" fontId="3" fillId="0" borderId="0" xfId="0" applyFont="1" applyAlignment="1">
      <alignment horizontal="right"/>
    </xf>
    <xf numFmtId="0" fontId="3" fillId="0" borderId="9" xfId="0" applyFont="1" applyBorder="1"/>
    <xf numFmtId="0" fontId="6" fillId="0" borderId="9" xfId="0" applyFont="1" applyBorder="1"/>
    <xf numFmtId="3" fontId="7" fillId="0" borderId="1" xfId="0" applyNumberFormat="1" applyFont="1" applyBorder="1" applyAlignment="1">
      <alignment wrapText="1"/>
    </xf>
    <xf numFmtId="165" fontId="10" fillId="0" borderId="0" xfId="1" applyNumberFormat="1" applyFont="1" applyFill="1" applyBorder="1" applyAlignment="1" applyProtection="1"/>
    <xf numFmtId="9" fontId="7" fillId="0" borderId="0" xfId="2" applyFont="1" applyFill="1" applyBorder="1" applyAlignment="1">
      <alignment wrapText="1"/>
    </xf>
    <xf numFmtId="9" fontId="7" fillId="0" borderId="9" xfId="2" applyFont="1" applyFill="1" applyBorder="1" applyAlignment="1">
      <alignment wrapText="1"/>
    </xf>
    <xf numFmtId="164" fontId="10" fillId="0" borderId="0" xfId="1" applyNumberFormat="1" applyFont="1" applyFill="1" applyBorder="1" applyAlignment="1" applyProtection="1"/>
    <xf numFmtId="3" fontId="7" fillId="0" borderId="9" xfId="0" applyNumberFormat="1" applyFont="1" applyBorder="1" applyAlignment="1">
      <alignment wrapText="1"/>
    </xf>
    <xf numFmtId="0" fontId="7" fillId="0" borderId="1" xfId="0" applyFont="1" applyBorder="1" applyAlignment="1">
      <alignment wrapText="1"/>
    </xf>
    <xf numFmtId="3" fontId="9" fillId="0" borderId="5" xfId="0" applyNumberFormat="1" applyFont="1" applyBorder="1" applyAlignment="1">
      <alignment wrapText="1"/>
    </xf>
    <xf numFmtId="165" fontId="11" fillId="0" borderId="2" xfId="1" applyNumberFormat="1" applyFont="1" applyFill="1" applyBorder="1" applyAlignment="1" applyProtection="1"/>
    <xf numFmtId="0" fontId="9" fillId="0" borderId="0" xfId="0" applyFont="1" applyAlignment="1">
      <alignment horizontal="left" wrapText="1"/>
    </xf>
    <xf numFmtId="3" fontId="9" fillId="0" borderId="0" xfId="0" applyNumberFormat="1" applyFont="1" applyAlignment="1">
      <alignment wrapText="1"/>
    </xf>
    <xf numFmtId="165" fontId="11" fillId="0" borderId="0" xfId="1" applyNumberFormat="1" applyFont="1" applyFill="1" applyBorder="1" applyAlignment="1" applyProtection="1"/>
    <xf numFmtId="166" fontId="9" fillId="0" borderId="0" xfId="0" applyNumberFormat="1" applyFont="1" applyAlignment="1">
      <alignment wrapText="1"/>
    </xf>
    <xf numFmtId="0" fontId="12" fillId="0" borderId="0" xfId="0" applyFont="1" applyAlignment="1">
      <alignment horizontal="left"/>
    </xf>
    <xf numFmtId="0" fontId="8" fillId="0" borderId="0" xfId="0" applyFont="1" applyAlignment="1">
      <alignment vertical="top"/>
    </xf>
    <xf numFmtId="0" fontId="6" fillId="0" borderId="0" xfId="0" applyFont="1" applyAlignment="1">
      <alignment vertical="center"/>
    </xf>
    <xf numFmtId="0" fontId="6" fillId="0" borderId="0" xfId="0" applyFont="1" applyAlignment="1">
      <alignment horizontal="left"/>
    </xf>
    <xf numFmtId="165" fontId="10" fillId="0" borderId="0" xfId="1" applyNumberFormat="1" applyFont="1" applyFill="1" applyBorder="1" applyProtection="1"/>
    <xf numFmtId="164" fontId="10" fillId="0" borderId="0" xfId="1" applyNumberFormat="1" applyFont="1" applyFill="1" applyBorder="1" applyProtection="1"/>
    <xf numFmtId="0" fontId="9" fillId="0" borderId="0" xfId="0" applyFont="1" applyAlignment="1">
      <alignment horizontal="left" vertical="top" wrapText="1"/>
    </xf>
    <xf numFmtId="3" fontId="9" fillId="0" borderId="0" xfId="0" applyNumberFormat="1" applyFont="1" applyAlignment="1">
      <alignment vertical="top" wrapText="1"/>
    </xf>
    <xf numFmtId="165" fontId="11" fillId="0" borderId="0" xfId="1" applyNumberFormat="1" applyFont="1" applyFill="1" applyBorder="1" applyProtection="1"/>
    <xf numFmtId="166" fontId="9" fillId="0" borderId="0" xfId="0" applyNumberFormat="1" applyFont="1" applyAlignment="1">
      <alignment vertical="top" wrapText="1"/>
    </xf>
    <xf numFmtId="0" fontId="9" fillId="0" borderId="0" xfId="0" applyFont="1" applyAlignment="1">
      <alignment horizontal="center" wrapText="1"/>
    </xf>
    <xf numFmtId="0" fontId="9" fillId="0" borderId="0" xfId="0" applyFont="1" applyAlignment="1">
      <alignment horizontal="right" wrapText="1"/>
    </xf>
    <xf numFmtId="0" fontId="9" fillId="0" borderId="12" xfId="0" applyFont="1" applyBorder="1" applyAlignment="1">
      <alignment horizontal="right" wrapText="1"/>
    </xf>
    <xf numFmtId="0" fontId="19" fillId="0" borderId="6" xfId="0" applyFont="1" applyBorder="1" applyAlignment="1">
      <alignment horizontal="right" wrapText="1"/>
    </xf>
    <xf numFmtId="9" fontId="10" fillId="0" borderId="0" xfId="2" applyFont="1" applyFill="1" applyBorder="1" applyAlignment="1" applyProtection="1"/>
    <xf numFmtId="0" fontId="7" fillId="0" borderId="9" xfId="0" applyFont="1" applyBorder="1" applyAlignment="1">
      <alignment wrapText="1"/>
    </xf>
    <xf numFmtId="9" fontId="9" fillId="0" borderId="3" xfId="2" applyFont="1" applyFill="1" applyBorder="1" applyAlignment="1">
      <alignment wrapText="1"/>
    </xf>
    <xf numFmtId="9" fontId="11" fillId="0" borderId="2" xfId="2" applyFont="1" applyFill="1" applyBorder="1" applyAlignment="1" applyProtection="1"/>
    <xf numFmtId="9" fontId="9" fillId="0" borderId="0" xfId="2" applyFont="1" applyFill="1" applyBorder="1" applyAlignment="1">
      <alignment wrapText="1"/>
    </xf>
    <xf numFmtId="9" fontId="11" fillId="0" borderId="0" xfId="2" applyFont="1" applyFill="1" applyBorder="1" applyAlignment="1" applyProtection="1"/>
    <xf numFmtId="9" fontId="6" fillId="0" borderId="0" xfId="2" applyFont="1" applyFill="1" applyAlignment="1"/>
    <xf numFmtId="0" fontId="9" fillId="0" borderId="11" xfId="0" applyFont="1" applyBorder="1" applyAlignment="1">
      <alignment horizontal="left"/>
    </xf>
    <xf numFmtId="9" fontId="10" fillId="0" borderId="0" xfId="2" applyFont="1" applyFill="1" applyBorder="1" applyAlignment="1" applyProtection="1">
      <alignment wrapText="1"/>
    </xf>
    <xf numFmtId="0" fontId="6" fillId="0" borderId="0" xfId="0" applyFont="1" applyAlignment="1">
      <alignment wrapText="1"/>
    </xf>
    <xf numFmtId="164" fontId="10" fillId="0" borderId="0" xfId="1" applyNumberFormat="1" applyFont="1" applyFill="1" applyBorder="1" applyAlignment="1" applyProtection="1">
      <alignment wrapText="1"/>
    </xf>
    <xf numFmtId="9" fontId="11" fillId="0" borderId="2" xfId="2" applyFont="1" applyFill="1" applyBorder="1" applyAlignment="1" applyProtection="1">
      <alignment wrapText="1"/>
    </xf>
    <xf numFmtId="3" fontId="7" fillId="0" borderId="0" xfId="0" applyNumberFormat="1" applyFont="1" applyAlignment="1">
      <alignment vertical="top" wrapText="1"/>
    </xf>
    <xf numFmtId="166" fontId="7" fillId="0" borderId="0" xfId="0" applyNumberFormat="1" applyFont="1" applyAlignment="1">
      <alignment vertical="top" wrapText="1"/>
    </xf>
    <xf numFmtId="0" fontId="7" fillId="0" borderId="0" xfId="0" applyFont="1" applyAlignment="1">
      <alignment vertical="top" wrapText="1"/>
    </xf>
    <xf numFmtId="0" fontId="7" fillId="0" borderId="0" xfId="0" applyFont="1" applyAlignment="1">
      <alignment horizontal="left"/>
    </xf>
    <xf numFmtId="0" fontId="15" fillId="0" borderId="1" xfId="0" applyFont="1" applyBorder="1"/>
    <xf numFmtId="0" fontId="15" fillId="0" borderId="4" xfId="0" applyFont="1" applyBorder="1" applyAlignment="1">
      <alignment horizontal="left" wrapText="1"/>
    </xf>
    <xf numFmtId="0" fontId="15" fillId="0" borderId="5" xfId="0" applyFont="1" applyBorder="1" applyAlignment="1">
      <alignment horizontal="right"/>
    </xf>
    <xf numFmtId="0" fontId="6" fillId="0" borderId="2" xfId="0" applyFont="1" applyBorder="1" applyAlignment="1">
      <alignment horizontal="right"/>
    </xf>
    <xf numFmtId="0" fontId="15" fillId="0" borderId="3" xfId="0" applyFont="1" applyBorder="1" applyAlignment="1">
      <alignment horizontal="right"/>
    </xf>
    <xf numFmtId="164" fontId="6" fillId="0" borderId="0" xfId="1" applyNumberFormat="1" applyFont="1" applyFill="1" applyBorder="1"/>
    <xf numFmtId="0" fontId="6" fillId="0" borderId="1" xfId="0" applyFont="1" applyBorder="1" applyAlignment="1">
      <alignment horizontal="left"/>
    </xf>
    <xf numFmtId="7" fontId="6" fillId="0" borderId="0" xfId="0" applyNumberFormat="1" applyFont="1"/>
    <xf numFmtId="9" fontId="6" fillId="0" borderId="0" xfId="2" applyFont="1" applyFill="1" applyBorder="1"/>
    <xf numFmtId="0" fontId="15" fillId="0" borderId="4" xfId="0" applyFont="1" applyBorder="1"/>
    <xf numFmtId="0" fontId="6" fillId="0" borderId="11" xfId="0" applyFont="1" applyBorder="1"/>
    <xf numFmtId="3" fontId="6" fillId="0" borderId="1" xfId="0" applyNumberFormat="1" applyFont="1" applyBorder="1"/>
    <xf numFmtId="9" fontId="6" fillId="0" borderId="9" xfId="2" applyFont="1" applyBorder="1"/>
    <xf numFmtId="0" fontId="15" fillId="0" borderId="11" xfId="0" applyFont="1" applyBorder="1"/>
    <xf numFmtId="0" fontId="6" fillId="0" borderId="1" xfId="0" applyFont="1" applyBorder="1" applyAlignment="1">
      <alignment horizontal="right" wrapText="1"/>
    </xf>
    <xf numFmtId="0" fontId="6" fillId="0" borderId="0" xfId="0" applyFont="1" applyAlignment="1">
      <alignment horizontal="right" wrapText="1"/>
    </xf>
    <xf numFmtId="0" fontId="6" fillId="0" borderId="9" xfId="0" applyFont="1" applyBorder="1" applyAlignment="1">
      <alignment horizontal="right" wrapText="1"/>
    </xf>
    <xf numFmtId="0" fontId="6" fillId="0" borderId="8" xfId="0" applyFont="1" applyBorder="1" applyAlignment="1">
      <alignment horizontal="right" wrapText="1"/>
    </xf>
    <xf numFmtId="0" fontId="6" fillId="0" borderId="14" xfId="0" applyFont="1" applyBorder="1" applyAlignment="1">
      <alignment horizontal="right" wrapText="1"/>
    </xf>
    <xf numFmtId="0" fontId="15" fillId="0" borderId="0" xfId="0" applyFont="1"/>
    <xf numFmtId="164" fontId="10" fillId="0" borderId="1" xfId="1" applyNumberFormat="1" applyFont="1" applyFill="1" applyBorder="1" applyAlignment="1" applyProtection="1"/>
    <xf numFmtId="0" fontId="15" fillId="0" borderId="12" xfId="0" applyFont="1" applyBorder="1" applyAlignment="1">
      <alignment horizontal="right" wrapText="1"/>
    </xf>
    <xf numFmtId="0" fontId="15" fillId="0" borderId="6" xfId="0" applyFont="1" applyBorder="1" applyAlignment="1">
      <alignment horizontal="right" wrapText="1"/>
    </xf>
    <xf numFmtId="0" fontId="15" fillId="0" borderId="7" xfId="0" applyFont="1" applyBorder="1" applyAlignment="1">
      <alignment horizontal="right" wrapText="1"/>
    </xf>
    <xf numFmtId="3" fontId="15" fillId="0" borderId="5" xfId="0" applyNumberFormat="1" applyFont="1" applyBorder="1"/>
    <xf numFmtId="3" fontId="15" fillId="0" borderId="0" xfId="0" applyNumberFormat="1" applyFont="1"/>
    <xf numFmtId="0" fontId="15" fillId="0" borderId="5" xfId="0" applyFont="1" applyBorder="1" applyAlignment="1">
      <alignment horizontal="right" wrapText="1"/>
    </xf>
    <xf numFmtId="9" fontId="6" fillId="0" borderId="1" xfId="2" applyFont="1" applyBorder="1"/>
    <xf numFmtId="9" fontId="6" fillId="0" borderId="11" xfId="2" applyFont="1" applyFill="1" applyBorder="1"/>
    <xf numFmtId="9" fontId="9" fillId="0" borderId="8" xfId="2" applyFont="1" applyFill="1" applyBorder="1" applyAlignment="1">
      <alignment horizontal="center" wrapText="1"/>
    </xf>
    <xf numFmtId="9" fontId="15" fillId="0" borderId="5" xfId="2" applyFont="1" applyBorder="1" applyAlignment="1">
      <alignment horizontal="right" wrapText="1"/>
    </xf>
    <xf numFmtId="9" fontId="15" fillId="0" borderId="6" xfId="2" applyFont="1" applyBorder="1" applyAlignment="1">
      <alignment horizontal="right" wrapText="1"/>
    </xf>
    <xf numFmtId="9" fontId="15" fillId="0" borderId="7" xfId="2" applyFont="1" applyBorder="1" applyAlignment="1">
      <alignment horizontal="right" wrapText="1"/>
    </xf>
    <xf numFmtId="9" fontId="15" fillId="0" borderId="12" xfId="2" applyFont="1" applyBorder="1" applyAlignment="1">
      <alignment horizontal="right" wrapText="1"/>
    </xf>
    <xf numFmtId="9" fontId="15" fillId="0" borderId="8" xfId="2" applyFont="1" applyFill="1" applyBorder="1"/>
    <xf numFmtId="9" fontId="6" fillId="0" borderId="1" xfId="2" applyFont="1" applyBorder="1" applyAlignment="1">
      <alignment horizontal="right" wrapText="1"/>
    </xf>
    <xf numFmtId="9" fontId="6" fillId="0" borderId="0" xfId="2" applyFont="1" applyBorder="1" applyAlignment="1">
      <alignment horizontal="right" wrapText="1"/>
    </xf>
    <xf numFmtId="9" fontId="6" fillId="0" borderId="9" xfId="2" applyFont="1" applyBorder="1" applyAlignment="1">
      <alignment horizontal="right" wrapText="1"/>
    </xf>
    <xf numFmtId="9" fontId="6" fillId="0" borderId="8" xfId="2" applyFont="1" applyBorder="1" applyAlignment="1">
      <alignment horizontal="right" wrapText="1"/>
    </xf>
    <xf numFmtId="9" fontId="6" fillId="0" borderId="14" xfId="2" applyFont="1" applyBorder="1" applyAlignment="1">
      <alignment horizontal="right" wrapText="1"/>
    </xf>
    <xf numFmtId="9" fontId="6" fillId="0" borderId="1" xfId="2" applyFont="1" applyFill="1" applyBorder="1"/>
    <xf numFmtId="9" fontId="10" fillId="0" borderId="1" xfId="2" applyFont="1" applyFill="1" applyBorder="1" applyAlignment="1" applyProtection="1"/>
    <xf numFmtId="9" fontId="15" fillId="0" borderId="5" xfId="2" applyFont="1" applyFill="1" applyBorder="1"/>
    <xf numFmtId="9" fontId="15" fillId="0" borderId="5" xfId="2" applyFont="1" applyBorder="1"/>
    <xf numFmtId="165" fontId="6" fillId="0" borderId="0" xfId="0" applyNumberFormat="1" applyFont="1"/>
    <xf numFmtId="0" fontId="0" fillId="2" borderId="0" xfId="0" applyFill="1"/>
    <xf numFmtId="0" fontId="9" fillId="2" borderId="8" xfId="0" applyFont="1" applyFill="1" applyBorder="1" applyAlignment="1">
      <alignment horizontal="center" wrapText="1"/>
    </xf>
    <xf numFmtId="0" fontId="9" fillId="2" borderId="5" xfId="0" applyFont="1" applyFill="1" applyBorder="1" applyAlignment="1">
      <alignment horizontal="center" wrapText="1"/>
    </xf>
    <xf numFmtId="0" fontId="9" fillId="2" borderId="6" xfId="0" applyFont="1" applyFill="1" applyBorder="1" applyAlignment="1">
      <alignment horizontal="right" wrapText="1"/>
    </xf>
    <xf numFmtId="0" fontId="9" fillId="2" borderId="12" xfId="0" applyFont="1" applyFill="1" applyBorder="1" applyAlignment="1">
      <alignment horizontal="right" wrapText="1"/>
    </xf>
    <xf numFmtId="0" fontId="9" fillId="2" borderId="7" xfId="0" applyFont="1" applyFill="1" applyBorder="1" applyAlignment="1">
      <alignment horizontal="right" wrapText="1"/>
    </xf>
    <xf numFmtId="0" fontId="9" fillId="2" borderId="11" xfId="0" applyFont="1" applyFill="1" applyBorder="1" applyAlignment="1">
      <alignment horizontal="left" wrapText="1"/>
    </xf>
    <xf numFmtId="0" fontId="9" fillId="2" borderId="1" xfId="0" applyFont="1" applyFill="1" applyBorder="1" applyAlignment="1">
      <alignment horizontal="center" wrapText="1"/>
    </xf>
    <xf numFmtId="0" fontId="9" fillId="2" borderId="0" xfId="0" applyFont="1" applyFill="1" applyAlignment="1">
      <alignment horizontal="right" wrapText="1"/>
    </xf>
    <xf numFmtId="0" fontId="9" fillId="2" borderId="9" xfId="0" applyFont="1" applyFill="1" applyBorder="1" applyAlignment="1">
      <alignment horizontal="right" wrapText="1"/>
    </xf>
    <xf numFmtId="0" fontId="9" fillId="2" borderId="11" xfId="0" applyFont="1" applyFill="1" applyBorder="1" applyAlignment="1">
      <alignment horizontal="left"/>
    </xf>
    <xf numFmtId="167" fontId="7" fillId="2" borderId="1" xfId="1" applyNumberFormat="1" applyFont="1" applyFill="1" applyBorder="1" applyAlignment="1"/>
    <xf numFmtId="37" fontId="7" fillId="2" borderId="0" xfId="1" applyNumberFormat="1" applyFont="1" applyFill="1" applyBorder="1" applyAlignment="1"/>
    <xf numFmtId="37" fontId="7" fillId="2" borderId="9" xfId="1" applyNumberFormat="1" applyFont="1" applyFill="1" applyBorder="1" applyAlignment="1"/>
    <xf numFmtId="0" fontId="7" fillId="2" borderId="11" xfId="0" applyFont="1" applyFill="1" applyBorder="1" applyAlignment="1">
      <alignment horizontal="left" wrapText="1"/>
    </xf>
    <xf numFmtId="167" fontId="9" fillId="2" borderId="1" xfId="1" applyNumberFormat="1" applyFont="1" applyFill="1" applyBorder="1" applyAlignment="1"/>
    <xf numFmtId="0" fontId="0" fillId="2" borderId="11" xfId="0" applyFill="1" applyBorder="1"/>
    <xf numFmtId="0" fontId="0" fillId="2" borderId="9" xfId="0" applyFill="1" applyBorder="1"/>
    <xf numFmtId="165" fontId="10" fillId="2" borderId="0" xfId="1" applyNumberFormat="1" applyFont="1" applyFill="1" applyBorder="1" applyAlignment="1" applyProtection="1"/>
    <xf numFmtId="5" fontId="7" fillId="2" borderId="0" xfId="1" applyNumberFormat="1" applyFont="1" applyFill="1" applyBorder="1" applyAlignment="1"/>
    <xf numFmtId="165" fontId="10" fillId="2" borderId="1" xfId="1" applyNumberFormat="1" applyFont="1" applyFill="1" applyBorder="1" applyAlignment="1" applyProtection="1"/>
    <xf numFmtId="5" fontId="7" fillId="2" borderId="9" xfId="1" applyNumberFormat="1" applyFont="1" applyFill="1" applyBorder="1" applyAlignment="1"/>
    <xf numFmtId="0" fontId="9" fillId="2" borderId="4" xfId="0" applyFont="1" applyFill="1" applyBorder="1" applyAlignment="1">
      <alignment horizontal="left" wrapText="1"/>
    </xf>
    <xf numFmtId="167" fontId="9" fillId="2" borderId="5" xfId="1" applyNumberFormat="1" applyFont="1" applyFill="1" applyBorder="1" applyAlignment="1"/>
    <xf numFmtId="0" fontId="9" fillId="2" borderId="1" xfId="0" applyFont="1" applyFill="1" applyBorder="1" applyAlignment="1">
      <alignment horizontal="left" wrapText="1"/>
    </xf>
    <xf numFmtId="0" fontId="23" fillId="0" borderId="0" xfId="0" applyFont="1"/>
    <xf numFmtId="0" fontId="6" fillId="2" borderId="0" xfId="0" applyFont="1" applyFill="1"/>
    <xf numFmtId="0" fontId="6" fillId="2" borderId="11" xfId="0" applyFont="1" applyFill="1" applyBorder="1"/>
    <xf numFmtId="0" fontId="6" fillId="0" borderId="4" xfId="0" applyFont="1" applyBorder="1" applyAlignment="1">
      <alignment horizontal="left"/>
    </xf>
    <xf numFmtId="164" fontId="6" fillId="0" borderId="2" xfId="1" applyNumberFormat="1" applyFont="1" applyFill="1" applyBorder="1"/>
    <xf numFmtId="37" fontId="6" fillId="0" borderId="3" xfId="1" applyNumberFormat="1" applyFont="1" applyFill="1" applyBorder="1"/>
    <xf numFmtId="37" fontId="6" fillId="0" borderId="2" xfId="1" applyNumberFormat="1" applyFont="1" applyFill="1" applyBorder="1"/>
    <xf numFmtId="165" fontId="11" fillId="2" borderId="2" xfId="1" applyNumberFormat="1" applyFont="1" applyFill="1" applyBorder="1" applyAlignment="1" applyProtection="1"/>
    <xf numFmtId="5" fontId="9" fillId="2" borderId="2" xfId="1" applyNumberFormat="1" applyFont="1" applyFill="1" applyBorder="1" applyAlignment="1"/>
    <xf numFmtId="165" fontId="11" fillId="2" borderId="5" xfId="1" applyNumberFormat="1" applyFont="1" applyFill="1" applyBorder="1" applyAlignment="1" applyProtection="1"/>
    <xf numFmtId="5" fontId="9" fillId="2" borderId="3" xfId="1" applyNumberFormat="1" applyFont="1" applyFill="1" applyBorder="1" applyAlignment="1"/>
    <xf numFmtId="9" fontId="6" fillId="0" borderId="0" xfId="2" applyFont="1"/>
    <xf numFmtId="0" fontId="7" fillId="0" borderId="0" xfId="0" applyFont="1" applyAlignment="1">
      <alignment wrapText="1"/>
    </xf>
    <xf numFmtId="9" fontId="9" fillId="0" borderId="2" xfId="2" applyFont="1" applyFill="1" applyBorder="1" applyAlignment="1">
      <alignment wrapText="1"/>
    </xf>
    <xf numFmtId="165" fontId="11" fillId="2" borderId="0" xfId="1" applyNumberFormat="1" applyFont="1" applyFill="1" applyBorder="1" applyAlignment="1" applyProtection="1"/>
    <xf numFmtId="5" fontId="9" fillId="2" borderId="0" xfId="1" applyNumberFormat="1" applyFont="1" applyFill="1" applyBorder="1" applyAlignment="1"/>
    <xf numFmtId="165" fontId="11" fillId="2" borderId="1" xfId="1" applyNumberFormat="1" applyFont="1" applyFill="1" applyBorder="1" applyAlignment="1" applyProtection="1"/>
    <xf numFmtId="5" fontId="9" fillId="2" borderId="9" xfId="1" applyNumberFormat="1" applyFont="1" applyFill="1" applyBorder="1" applyAlignment="1"/>
    <xf numFmtId="167" fontId="7" fillId="0" borderId="1" xfId="1" applyNumberFormat="1" applyFont="1" applyBorder="1" applyAlignment="1">
      <alignment horizontal="right" vertical="center"/>
    </xf>
    <xf numFmtId="164" fontId="10" fillId="2" borderId="0" xfId="1" applyNumberFormat="1" applyFont="1" applyFill="1" applyBorder="1" applyAlignment="1" applyProtection="1">
      <alignment horizontal="right" vertical="center"/>
    </xf>
    <xf numFmtId="164" fontId="10" fillId="2" borderId="9" xfId="1" applyNumberFormat="1" applyFont="1" applyFill="1" applyBorder="1" applyAlignment="1" applyProtection="1">
      <alignment horizontal="right" vertical="center"/>
    </xf>
    <xf numFmtId="0" fontId="24" fillId="2" borderId="0" xfId="0" applyFont="1" applyFill="1" applyAlignment="1">
      <alignment vertical="top"/>
    </xf>
    <xf numFmtId="0" fontId="25" fillId="2" borderId="0" xfId="0" applyFont="1" applyFill="1"/>
    <xf numFmtId="0" fontId="24" fillId="2" borderId="0" xfId="0" applyFont="1" applyFill="1" applyAlignment="1">
      <alignment horizontal="center" vertical="top"/>
    </xf>
    <xf numFmtId="0" fontId="24" fillId="2" borderId="0" xfId="0" applyFont="1" applyFill="1"/>
    <xf numFmtId="0" fontId="24" fillId="2" borderId="0" xfId="0" applyFont="1" applyFill="1" applyAlignment="1">
      <alignment horizontal="center"/>
    </xf>
    <xf numFmtId="0" fontId="24" fillId="0" borderId="0" xfId="0" applyFont="1" applyAlignment="1">
      <alignment horizontal="left"/>
    </xf>
    <xf numFmtId="0" fontId="24" fillId="0" borderId="0" xfId="0" applyFont="1"/>
    <xf numFmtId="0" fontId="17" fillId="0" borderId="0" xfId="0" quotePrefix="1" applyFont="1" applyAlignment="1">
      <alignment horizontal="left" wrapText="1"/>
    </xf>
    <xf numFmtId="0" fontId="17" fillId="0" borderId="0" xfId="0" quotePrefix="1" applyFont="1" applyAlignment="1">
      <alignment horizontal="left"/>
    </xf>
    <xf numFmtId="37" fontId="6" fillId="0" borderId="0" xfId="1" applyNumberFormat="1" applyFont="1" applyFill="1" applyBorder="1"/>
    <xf numFmtId="0" fontId="27" fillId="0" borderId="0" xfId="0" applyFont="1"/>
    <xf numFmtId="166" fontId="9" fillId="0" borderId="3" xfId="0" applyNumberFormat="1" applyFont="1" applyBorder="1" applyAlignment="1">
      <alignment wrapText="1"/>
    </xf>
    <xf numFmtId="166" fontId="7" fillId="0" borderId="9" xfId="0" applyNumberFormat="1" applyFont="1" applyBorder="1" applyAlignment="1">
      <alignment wrapText="1"/>
    </xf>
    <xf numFmtId="0" fontId="7" fillId="0" borderId="1" xfId="0" applyFont="1" applyBorder="1"/>
    <xf numFmtId="165" fontId="10" fillId="0" borderId="0" xfId="1" applyNumberFormat="1" applyFont="1" applyFill="1" applyBorder="1" applyAlignment="1" applyProtection="1">
      <alignment wrapText="1"/>
    </xf>
    <xf numFmtId="165" fontId="10" fillId="0" borderId="1" xfId="1" applyNumberFormat="1" applyFont="1" applyFill="1" applyBorder="1" applyAlignment="1" applyProtection="1"/>
    <xf numFmtId="164" fontId="10" fillId="2" borderId="0" xfId="1" applyNumberFormat="1" applyFont="1" applyFill="1" applyBorder="1" applyAlignment="1" applyProtection="1"/>
    <xf numFmtId="164" fontId="10" fillId="2" borderId="1" xfId="1" applyNumberFormat="1" applyFont="1" applyFill="1" applyBorder="1" applyAlignment="1" applyProtection="1"/>
    <xf numFmtId="3" fontId="7" fillId="2" borderId="9" xfId="0" applyNumberFormat="1" applyFont="1" applyFill="1" applyBorder="1" applyAlignment="1">
      <alignment wrapText="1"/>
    </xf>
    <xf numFmtId="3" fontId="6" fillId="2" borderId="1" xfId="0" applyNumberFormat="1" applyFont="1" applyFill="1" applyBorder="1"/>
    <xf numFmtId="0" fontId="9" fillId="2" borderId="8" xfId="0" applyFont="1" applyFill="1" applyBorder="1" applyAlignment="1">
      <alignment horizontal="right" wrapText="1"/>
    </xf>
    <xf numFmtId="9" fontId="6" fillId="0" borderId="0" xfId="2" applyFont="1" applyBorder="1"/>
    <xf numFmtId="0" fontId="2" fillId="0" borderId="9" xfId="0" applyFont="1" applyBorder="1"/>
    <xf numFmtId="0" fontId="2" fillId="0" borderId="0" xfId="0" applyFont="1" applyAlignment="1">
      <alignment horizontal="right"/>
    </xf>
    <xf numFmtId="167" fontId="9" fillId="2" borderId="0" xfId="1" applyNumberFormat="1" applyFont="1" applyFill="1" applyBorder="1" applyAlignment="1"/>
    <xf numFmtId="3" fontId="0" fillId="0" borderId="0" xfId="0" applyNumberFormat="1"/>
    <xf numFmtId="9" fontId="11" fillId="0" borderId="5" xfId="2" applyFont="1" applyFill="1" applyBorder="1" applyAlignment="1" applyProtection="1"/>
    <xf numFmtId="167" fontId="6" fillId="0" borderId="0" xfId="1" applyNumberFormat="1" applyFont="1"/>
    <xf numFmtId="0" fontId="9" fillId="0" borderId="1" xfId="0" applyFont="1" applyBorder="1" applyAlignment="1">
      <alignment horizontal="left" wrapText="1"/>
    </xf>
    <xf numFmtId="0" fontId="6" fillId="0" borderId="13" xfId="0" applyFont="1" applyBorder="1"/>
    <xf numFmtId="0" fontId="6" fillId="0" borderId="14" xfId="0" applyFont="1" applyBorder="1"/>
    <xf numFmtId="0" fontId="7" fillId="0" borderId="1" xfId="0" applyFont="1" applyBorder="1" applyAlignment="1">
      <alignment horizontal="left" vertical="center" wrapText="1" indent="2"/>
    </xf>
    <xf numFmtId="165" fontId="10" fillId="0" borderId="9" xfId="1" applyNumberFormat="1" applyFont="1" applyBorder="1" applyAlignment="1" applyProtection="1">
      <alignment vertical="center"/>
    </xf>
    <xf numFmtId="0" fontId="9" fillId="0" borderId="1" xfId="0" applyFont="1" applyBorder="1" applyAlignment="1">
      <alignment horizontal="right" wrapText="1"/>
    </xf>
    <xf numFmtId="0" fontId="9" fillId="0" borderId="9" xfId="0" applyFont="1" applyBorder="1" applyAlignment="1">
      <alignment horizontal="right" wrapText="1"/>
    </xf>
    <xf numFmtId="3" fontId="9" fillId="0" borderId="0" xfId="0" applyNumberFormat="1" applyFont="1" applyAlignment="1">
      <alignment horizontal="left" wrapText="1"/>
    </xf>
    <xf numFmtId="0" fontId="24" fillId="2" borderId="0" xfId="0" applyFont="1" applyFill="1" applyAlignment="1">
      <alignment horizontal="center" vertical="top"/>
    </xf>
    <xf numFmtId="0" fontId="24" fillId="2" borderId="0" xfId="0" applyFont="1" applyFill="1" applyAlignment="1">
      <alignment horizontal="center" vertical="top" wrapText="1"/>
    </xf>
    <xf numFmtId="0" fontId="24" fillId="2" borderId="0" xfId="0" applyFont="1" applyFill="1" applyAlignment="1">
      <alignment horizontal="center"/>
    </xf>
    <xf numFmtId="0" fontId="9" fillId="2" borderId="10" xfId="0" applyFont="1" applyFill="1" applyBorder="1" applyAlignment="1">
      <alignment horizontal="left" wrapText="1"/>
    </xf>
    <xf numFmtId="0" fontId="9" fillId="2" borderId="4" xfId="0" applyFont="1" applyFill="1" applyBorder="1" applyAlignment="1">
      <alignment horizontal="left"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15" fillId="0" borderId="13" xfId="0" applyFont="1" applyBorder="1" applyAlignment="1">
      <alignment horizontal="center"/>
    </xf>
    <xf numFmtId="0" fontId="15" fillId="0" borderId="14" xfId="0" applyFont="1" applyBorder="1" applyAlignment="1">
      <alignment horizontal="center"/>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3" borderId="12" xfId="0" applyFont="1" applyFill="1" applyBorder="1" applyAlignment="1">
      <alignment horizontal="center" wrapText="1"/>
    </xf>
    <xf numFmtId="0" fontId="9" fillId="3" borderId="6" xfId="0" applyFont="1" applyFill="1" applyBorder="1" applyAlignment="1">
      <alignment horizontal="center" wrapText="1"/>
    </xf>
    <xf numFmtId="0" fontId="9" fillId="3" borderId="7" xfId="0" applyFont="1" applyFill="1" applyBorder="1" applyAlignment="1">
      <alignment horizontal="center" wrapText="1"/>
    </xf>
    <xf numFmtId="0" fontId="9" fillId="0" borderId="12" xfId="0" applyFont="1" applyBorder="1" applyAlignment="1">
      <alignment horizontal="center" wrapText="1"/>
    </xf>
    <xf numFmtId="0" fontId="9" fillId="3" borderId="8" xfId="0" applyFont="1" applyFill="1" applyBorder="1" applyAlignment="1">
      <alignment horizontal="center" wrapText="1"/>
    </xf>
    <xf numFmtId="0" fontId="9" fillId="3" borderId="13" xfId="0" applyFont="1" applyFill="1" applyBorder="1" applyAlignment="1">
      <alignment horizontal="center" wrapText="1"/>
    </xf>
    <xf numFmtId="0" fontId="9" fillId="3" borderId="14" xfId="0" applyFont="1" applyFill="1" applyBorder="1" applyAlignment="1">
      <alignment horizontal="center" wrapText="1"/>
    </xf>
    <xf numFmtId="0" fontId="9" fillId="0" borderId="0" xfId="0" applyFont="1" applyAlignment="1">
      <alignment horizontal="left" wrapText="1"/>
    </xf>
    <xf numFmtId="0" fontId="9" fillId="0" borderId="0" xfId="0" applyFont="1" applyAlignment="1">
      <alignment horizontal="center" wrapText="1"/>
    </xf>
    <xf numFmtId="9" fontId="9" fillId="0" borderId="6" xfId="2" applyFont="1" applyFill="1" applyBorder="1" applyAlignment="1">
      <alignment horizontal="center" wrapText="1"/>
    </xf>
    <xf numFmtId="9" fontId="9" fillId="0" borderId="7" xfId="2" applyFont="1" applyFill="1" applyBorder="1" applyAlignment="1">
      <alignment horizontal="center" wrapText="1"/>
    </xf>
    <xf numFmtId="9" fontId="9" fillId="0" borderId="12" xfId="2" applyFont="1" applyFill="1" applyBorder="1" applyAlignment="1">
      <alignment horizontal="center" wrapText="1"/>
    </xf>
    <xf numFmtId="9" fontId="15" fillId="3" borderId="12" xfId="2" applyFont="1" applyFill="1" applyBorder="1" applyAlignment="1">
      <alignment horizontal="center" vertical="center"/>
    </xf>
    <xf numFmtId="9" fontId="15" fillId="3" borderId="6" xfId="2" applyFont="1" applyFill="1" applyBorder="1" applyAlignment="1">
      <alignment horizontal="center" vertical="center"/>
    </xf>
    <xf numFmtId="9" fontId="15" fillId="3" borderId="7" xfId="2" applyFont="1" applyFill="1" applyBorder="1" applyAlignment="1">
      <alignment horizontal="center" vertical="center"/>
    </xf>
    <xf numFmtId="0" fontId="15" fillId="3" borderId="12"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0" borderId="2" xfId="0" applyFont="1" applyBorder="1" applyAlignment="1">
      <alignment horizontal="center"/>
    </xf>
    <xf numFmtId="0" fontId="15" fillId="0" borderId="3" xfId="0" applyFont="1" applyBorder="1" applyAlignment="1">
      <alignment horizontal="center"/>
    </xf>
    <xf numFmtId="0" fontId="15" fillId="3" borderId="12" xfId="0" applyFont="1" applyFill="1" applyBorder="1" applyAlignment="1">
      <alignment horizontal="center"/>
    </xf>
    <xf numFmtId="0" fontId="15" fillId="3" borderId="6" xfId="0" applyFont="1" applyFill="1" applyBorder="1" applyAlignment="1">
      <alignment horizontal="center"/>
    </xf>
    <xf numFmtId="0" fontId="15" fillId="3" borderId="7" xfId="0" applyFont="1" applyFill="1" applyBorder="1" applyAlignment="1">
      <alignment horizontal="center"/>
    </xf>
    <xf numFmtId="0" fontId="24" fillId="0" borderId="0" xfId="0" quotePrefix="1" applyFont="1" applyAlignment="1">
      <alignment horizontal="center"/>
    </xf>
    <xf numFmtId="0" fontId="24" fillId="0" borderId="0" xfId="0" applyFont="1" applyAlignment="1">
      <alignment horizontal="center"/>
    </xf>
  </cellXfs>
  <cellStyles count="16">
    <cellStyle name="Comma" xfId="1" builtinId="3"/>
    <cellStyle name="Comma 2" xfId="15" xr:uid="{A4CD0C2C-3A0D-4F5F-B839-0045B7C73CD6}"/>
    <cellStyle name="Normal" xfId="0" builtinId="0"/>
    <cellStyle name="Normal 2" xfId="3" xr:uid="{00000000-0005-0000-0000-000002000000}"/>
    <cellStyle name="Normal 2 2" xfId="14" xr:uid="{AC3CEC84-F4EF-4671-9ADD-567B1F085787}"/>
    <cellStyle name="Normal 3" xfId="4" xr:uid="{00000000-0005-0000-0000-000003000000}"/>
    <cellStyle name="Normal 3 2" xfId="6" xr:uid="{00000000-0005-0000-0000-000004000000}"/>
    <cellStyle name="Normal 4" xfId="5" xr:uid="{00000000-0005-0000-0000-000005000000}"/>
    <cellStyle name="Normal 4 2" xfId="7" xr:uid="{00000000-0005-0000-0000-000006000000}"/>
    <cellStyle name="Normal 4 3" xfId="12" xr:uid="{F29A3FB4-6045-4E94-80C0-9F23C1B7AC61}"/>
    <cellStyle name="Normal 5" xfId="8" xr:uid="{00000000-0005-0000-0000-000007000000}"/>
    <cellStyle name="Normal 5 2" xfId="9" xr:uid="{06E0747D-CB25-413A-9B17-321D3BBBDA7B}"/>
    <cellStyle name="Normal 6" xfId="10" xr:uid="{A3EAC1CF-6303-475B-BB10-FF6A75085F7C}"/>
    <cellStyle name="Normal 6 2" xfId="11" xr:uid="{41F7FA31-787D-468B-8694-5A645200D93D}"/>
    <cellStyle name="Normal 7" xfId="13" xr:uid="{3352C72A-5BDE-408F-9C0D-03B44A1D83E2}"/>
    <cellStyle name="Percent" xfId="2" builtinId="5"/>
  </cellStyles>
  <dxfs count="0"/>
  <tableStyles count="0" defaultTableStyle="TableStyleMedium2" defaultPivotStyle="PivotStyleLight16"/>
  <colors>
    <mruColors>
      <color rgb="FFCCEC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114300</xdr:rowOff>
    </xdr:from>
    <xdr:to>
      <xdr:col>4</xdr:col>
      <xdr:colOff>923925</xdr:colOff>
      <xdr:row>21</xdr:row>
      <xdr:rowOff>133350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4238625"/>
          <a:ext cx="6743700"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i="0" u="none" strike="noStrike">
              <a:solidFill>
                <a:schemeClr val="dk1"/>
              </a:solidFill>
              <a:effectLst/>
              <a:latin typeface="Arial" panose="020B0604020202020204" pitchFamily="34" charset="0"/>
              <a:ea typeface="+mn-ea"/>
              <a:cs typeface="Arial" panose="020B0604020202020204" pitchFamily="34" charset="0"/>
            </a:rPr>
            <a:t>1)  Revenue is dedicated entirely to the NYC general fund if the transaction is commercial and the tax rate is 1.425 percent</a:t>
          </a:r>
          <a:r>
            <a:rPr lang="en-US" sz="900" b="0" i="0" u="none" strike="noStrike" baseline="0">
              <a:solidFill>
                <a:schemeClr val="dk1"/>
              </a:solidFill>
              <a:effectLst/>
              <a:latin typeface="Arial" panose="020B0604020202020204" pitchFamily="34" charset="0"/>
              <a:ea typeface="+mn-ea"/>
              <a:cs typeface="Arial" panose="020B0604020202020204" pitchFamily="34" charset="0"/>
            </a:rPr>
            <a:t> or half that rate because the transaction is eligible for a reduced REIT rate.</a:t>
          </a:r>
          <a:r>
            <a:rPr lang="en-US" sz="900" b="0" i="0" u="none" strike="noStrike">
              <a:solidFill>
                <a:schemeClr val="dk1"/>
              </a:solidFill>
              <a:effectLst/>
              <a:latin typeface="Arial" panose="020B0604020202020204" pitchFamily="34" charset="0"/>
              <a:ea typeface="+mn-ea"/>
              <a:cs typeface="Arial" panose="020B0604020202020204" pitchFamily="34" charset="0"/>
            </a:rPr>
            <a:t> </a:t>
          </a:r>
        </a:p>
        <a:p>
          <a:r>
            <a:rPr lang="en-US" sz="900" b="0" i="0" u="none" strike="noStrike">
              <a:solidFill>
                <a:schemeClr val="dk1"/>
              </a:solidFill>
              <a:effectLst/>
              <a:latin typeface="Arial" panose="020B0604020202020204" pitchFamily="34" charset="0"/>
              <a:ea typeface="+mn-ea"/>
              <a:cs typeface="Arial" panose="020B0604020202020204" pitchFamily="34" charset="0"/>
            </a:rPr>
            <a:t>2) Revenue is dedicated to the NYC general fund and the NYC Transit Authority and certain paratransit and franchised bus operators if the transaction is commercial, and either the tax rate is 2.625 percent or half that rate because the transaction is eligible for a reduced REIT rate.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
  <sheetViews>
    <sheetView showGridLines="0" tabSelected="1" zoomScaleNormal="100" workbookViewId="0">
      <selection activeCell="A2" sqref="A2:F2"/>
    </sheetView>
  </sheetViews>
  <sheetFormatPr defaultRowHeight="15" x14ac:dyDescent="0.25"/>
  <cols>
    <col min="1" max="1" width="31.42578125" style="117" customWidth="1"/>
    <col min="2" max="4" width="15.28515625" style="117"/>
    <col min="5" max="5" width="14.85546875" style="117" customWidth="1"/>
    <col min="6" max="6" width="15.28515625" style="117"/>
    <col min="7" max="16384" width="9.140625" style="117"/>
  </cols>
  <sheetData>
    <row r="1" spans="1:6" ht="15.75" x14ac:dyDescent="0.25">
      <c r="A1" s="199" t="s">
        <v>56</v>
      </c>
      <c r="B1" s="199"/>
      <c r="C1" s="199"/>
      <c r="D1" s="199"/>
      <c r="E1" s="199"/>
      <c r="F1" s="199"/>
    </row>
    <row r="2" spans="1:6" ht="15.75" x14ac:dyDescent="0.25">
      <c r="A2" s="200" t="s">
        <v>83</v>
      </c>
      <c r="B2" s="200"/>
      <c r="C2" s="200"/>
      <c r="D2" s="200"/>
      <c r="E2" s="200"/>
      <c r="F2" s="200"/>
    </row>
    <row r="3" spans="1:6" ht="15.75" x14ac:dyDescent="0.25">
      <c r="A3" s="163"/>
      <c r="B3" s="164"/>
      <c r="C3" s="164"/>
      <c r="D3" s="164"/>
      <c r="E3" s="164"/>
      <c r="F3" s="164"/>
    </row>
    <row r="4" spans="1:6" ht="15.75" x14ac:dyDescent="0.25">
      <c r="A4" s="199" t="s">
        <v>19</v>
      </c>
      <c r="B4" s="199"/>
      <c r="C4" s="199"/>
      <c r="D4" s="199"/>
      <c r="E4" s="199"/>
      <c r="F4" s="199"/>
    </row>
    <row r="5" spans="1:6" ht="15.75" x14ac:dyDescent="0.25">
      <c r="A5" s="201" t="s">
        <v>57</v>
      </c>
      <c r="B5" s="201"/>
      <c r="C5" s="201"/>
      <c r="D5" s="201"/>
      <c r="E5" s="201"/>
      <c r="F5" s="201"/>
    </row>
    <row r="7" spans="1:6" ht="15" customHeight="1" x14ac:dyDescent="0.25">
      <c r="A7" s="202" t="s">
        <v>18</v>
      </c>
      <c r="B7" s="118"/>
      <c r="C7" s="204" t="s">
        <v>16</v>
      </c>
      <c r="D7" s="205"/>
      <c r="E7" s="204" t="s">
        <v>17</v>
      </c>
      <c r="F7" s="205"/>
    </row>
    <row r="8" spans="1:6" ht="29.25" customHeight="1" x14ac:dyDescent="0.25">
      <c r="A8" s="203"/>
      <c r="B8" s="119" t="s">
        <v>8</v>
      </c>
      <c r="C8" s="120" t="s">
        <v>76</v>
      </c>
      <c r="D8" s="120" t="s">
        <v>1</v>
      </c>
      <c r="E8" s="121" t="s">
        <v>76</v>
      </c>
      <c r="F8" s="122" t="s">
        <v>1</v>
      </c>
    </row>
    <row r="9" spans="1:6" x14ac:dyDescent="0.25">
      <c r="A9" s="123"/>
      <c r="B9" s="124"/>
      <c r="C9" s="125"/>
      <c r="D9" s="125"/>
      <c r="E9" s="183"/>
      <c r="F9" s="126"/>
    </row>
    <row r="10" spans="1:6" x14ac:dyDescent="0.25">
      <c r="A10" s="127" t="s">
        <v>20</v>
      </c>
      <c r="B10" s="128"/>
      <c r="C10" s="179"/>
      <c r="D10" s="129"/>
      <c r="E10" s="180"/>
      <c r="F10" s="130"/>
    </row>
    <row r="11" spans="1:6" x14ac:dyDescent="0.25">
      <c r="A11" s="131" t="s">
        <v>32</v>
      </c>
      <c r="B11" s="128">
        <f>+B16+B21</f>
        <v>56700</v>
      </c>
      <c r="C11" s="135">
        <f>C16+C21</f>
        <v>66867264834.080002</v>
      </c>
      <c r="D11" s="136">
        <v>780000</v>
      </c>
      <c r="E11" s="137">
        <f>E16+E21</f>
        <v>931795741.70000005</v>
      </c>
      <c r="F11" s="138">
        <v>11100.75</v>
      </c>
    </row>
    <row r="12" spans="1:6" x14ac:dyDescent="0.25">
      <c r="A12" s="131" t="s">
        <v>33</v>
      </c>
      <c r="B12" s="128">
        <f>B17+B22</f>
        <v>6119</v>
      </c>
      <c r="C12" s="179">
        <f>C17+C22</f>
        <v>40529138365.959999</v>
      </c>
      <c r="D12" s="129">
        <v>1500000</v>
      </c>
      <c r="E12" s="180">
        <f>E17+E22</f>
        <v>1058288472.0600001</v>
      </c>
      <c r="F12" s="130">
        <v>39375</v>
      </c>
    </row>
    <row r="13" spans="1:6" x14ac:dyDescent="0.25">
      <c r="A13" s="139" t="s">
        <v>35</v>
      </c>
      <c r="B13" s="140">
        <f>SUM(B11:B12)</f>
        <v>62819</v>
      </c>
      <c r="C13" s="149">
        <f>SUM(C11:C12)</f>
        <v>107396403200.04001</v>
      </c>
      <c r="D13" s="150">
        <v>809508.75</v>
      </c>
      <c r="E13" s="151">
        <f>E12+E11</f>
        <v>1990084213.7600002</v>
      </c>
      <c r="F13" s="152">
        <v>11680.6</v>
      </c>
    </row>
    <row r="14" spans="1:6" x14ac:dyDescent="0.25">
      <c r="A14" s="133"/>
      <c r="D14" s="134"/>
      <c r="F14" s="134"/>
    </row>
    <row r="15" spans="1:6" x14ac:dyDescent="0.25">
      <c r="A15" s="127" t="s">
        <v>34</v>
      </c>
      <c r="D15" s="134"/>
      <c r="F15" s="134"/>
    </row>
    <row r="16" spans="1:6" x14ac:dyDescent="0.25">
      <c r="A16" s="131" t="s">
        <v>32</v>
      </c>
      <c r="B16" s="128">
        <v>504</v>
      </c>
      <c r="C16" s="135">
        <v>40137072.079999998</v>
      </c>
      <c r="D16" s="136">
        <v>46715</v>
      </c>
      <c r="E16" s="137">
        <v>401370.71</v>
      </c>
      <c r="F16" s="138">
        <v>467.15</v>
      </c>
    </row>
    <row r="17" spans="1:6" ht="14.45" customHeight="1" x14ac:dyDescent="0.25">
      <c r="A17" s="131" t="s">
        <v>33</v>
      </c>
      <c r="B17" s="128">
        <v>454</v>
      </c>
      <c r="C17" s="179">
        <v>34953900.960000001</v>
      </c>
      <c r="D17" s="129">
        <v>57990</v>
      </c>
      <c r="E17" s="180">
        <v>498093.46</v>
      </c>
      <c r="F17" s="130">
        <v>826.36</v>
      </c>
    </row>
    <row r="18" spans="1:6" x14ac:dyDescent="0.25">
      <c r="A18" s="123" t="s">
        <v>35</v>
      </c>
      <c r="B18" s="132">
        <f>B17+B16</f>
        <v>958</v>
      </c>
      <c r="C18" s="156">
        <f>C17+C16</f>
        <v>75090973.039999992</v>
      </c>
      <c r="D18" s="157">
        <v>53732</v>
      </c>
      <c r="E18" s="158">
        <f>E17+E16</f>
        <v>899464.17</v>
      </c>
      <c r="F18" s="159">
        <v>723.07</v>
      </c>
    </row>
    <row r="19" spans="1:6" x14ac:dyDescent="0.25">
      <c r="A19" s="123"/>
      <c r="D19" s="134"/>
      <c r="F19" s="134"/>
    </row>
    <row r="20" spans="1:6" x14ac:dyDescent="0.25">
      <c r="A20" s="127" t="s">
        <v>31</v>
      </c>
      <c r="D20" s="134"/>
      <c r="F20" s="134"/>
    </row>
    <row r="21" spans="1:6" x14ac:dyDescent="0.25">
      <c r="A21" s="131" t="s">
        <v>32</v>
      </c>
      <c r="B21" s="128">
        <v>56196</v>
      </c>
      <c r="C21" s="135">
        <v>66827127762</v>
      </c>
      <c r="D21" s="136">
        <v>785000</v>
      </c>
      <c r="E21" s="137">
        <v>931394370.99000001</v>
      </c>
      <c r="F21" s="138">
        <v>11172.75</v>
      </c>
    </row>
    <row r="22" spans="1:6" ht="14.45" customHeight="1" x14ac:dyDescent="0.25">
      <c r="A22" s="131" t="s">
        <v>33</v>
      </c>
      <c r="B22" s="128">
        <v>5665</v>
      </c>
      <c r="C22" s="179">
        <v>40494184465</v>
      </c>
      <c r="D22" s="129">
        <v>1680000</v>
      </c>
      <c r="E22" s="180">
        <v>1057790378.6</v>
      </c>
      <c r="F22" s="130">
        <v>43968.75</v>
      </c>
    </row>
    <row r="23" spans="1:6" x14ac:dyDescent="0.25">
      <c r="A23" s="139" t="s">
        <v>35</v>
      </c>
      <c r="B23" s="140">
        <f>B22+B21</f>
        <v>61861</v>
      </c>
      <c r="C23" s="149">
        <f>C21+C22</f>
        <v>107321312227</v>
      </c>
      <c r="D23" s="150">
        <v>820000</v>
      </c>
      <c r="E23" s="151">
        <f>E22+E21</f>
        <v>1989184749.5900002</v>
      </c>
      <c r="F23" s="152">
        <v>11827.5</v>
      </c>
    </row>
    <row r="24" spans="1:6" x14ac:dyDescent="0.25">
      <c r="A24" s="141"/>
      <c r="B24" s="187"/>
      <c r="C24" s="156"/>
      <c r="D24" s="157"/>
      <c r="E24" s="156"/>
      <c r="F24" s="157"/>
    </row>
  </sheetData>
  <mergeCells count="7">
    <mergeCell ref="A1:F1"/>
    <mergeCell ref="A2:F2"/>
    <mergeCell ref="A4:F4"/>
    <mergeCell ref="A5:F5"/>
    <mergeCell ref="A7:A8"/>
    <mergeCell ref="C7:D7"/>
    <mergeCell ref="E7:F7"/>
  </mergeCells>
  <pageMargins left="0.7" right="0.7" top="0.75" bottom="0.75" header="0.3" footer="0.3"/>
  <pageSetup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showGridLines="0" zoomScaleNormal="100" workbookViewId="0">
      <selection sqref="A1:E1"/>
    </sheetView>
  </sheetViews>
  <sheetFormatPr defaultColWidth="9.140625" defaultRowHeight="14.25" x14ac:dyDescent="0.2"/>
  <cols>
    <col min="1" max="1" width="38.85546875" style="1" customWidth="1"/>
    <col min="2" max="2" width="18.7109375" style="1" bestFit="1" customWidth="1"/>
    <col min="3" max="5" width="14.85546875" style="1" customWidth="1"/>
    <col min="6" max="16384" width="9.140625" style="1"/>
  </cols>
  <sheetData>
    <row r="1" spans="1:5" ht="15.75" x14ac:dyDescent="0.2">
      <c r="A1" s="199" t="s">
        <v>56</v>
      </c>
      <c r="B1" s="199"/>
      <c r="C1" s="199"/>
      <c r="D1" s="199"/>
      <c r="E1" s="199"/>
    </row>
    <row r="2" spans="1:5" ht="15.75" x14ac:dyDescent="0.2">
      <c r="A2" s="200" t="s">
        <v>83</v>
      </c>
      <c r="B2" s="200"/>
      <c r="C2" s="200"/>
      <c r="D2" s="200"/>
      <c r="E2" s="200"/>
    </row>
    <row r="3" spans="1:5" ht="15.75" x14ac:dyDescent="0.25">
      <c r="A3" s="165"/>
      <c r="B3" s="164"/>
      <c r="C3" s="164"/>
      <c r="D3" s="164"/>
      <c r="E3" s="164"/>
    </row>
    <row r="4" spans="1:5" ht="15.75" x14ac:dyDescent="0.2">
      <c r="A4" s="199" t="s">
        <v>25</v>
      </c>
      <c r="B4" s="199"/>
      <c r="C4" s="199"/>
      <c r="D4" s="199"/>
      <c r="E4" s="199"/>
    </row>
    <row r="5" spans="1:5" ht="15.75" x14ac:dyDescent="0.25">
      <c r="A5" s="201" t="s">
        <v>58</v>
      </c>
      <c r="B5" s="201"/>
      <c r="C5" s="201"/>
      <c r="D5" s="201"/>
      <c r="E5" s="201"/>
    </row>
    <row r="7" spans="1:5" ht="15" x14ac:dyDescent="0.25">
      <c r="A7" s="6"/>
      <c r="B7" s="4"/>
      <c r="C7" s="206" t="s">
        <v>77</v>
      </c>
      <c r="D7" s="206"/>
      <c r="E7" s="207"/>
    </row>
    <row r="8" spans="1:5" ht="33.75" customHeight="1" x14ac:dyDescent="0.25">
      <c r="A8" s="7" t="s">
        <v>28</v>
      </c>
      <c r="B8" s="5" t="s">
        <v>8</v>
      </c>
      <c r="C8" s="2" t="s">
        <v>29</v>
      </c>
      <c r="D8" s="2" t="s">
        <v>30</v>
      </c>
      <c r="E8" s="3" t="s">
        <v>24</v>
      </c>
    </row>
    <row r="9" spans="1:5" ht="21" customHeight="1" x14ac:dyDescent="0.25">
      <c r="A9" s="191" t="s">
        <v>84</v>
      </c>
      <c r="B9" s="4"/>
      <c r="C9" s="192"/>
      <c r="D9" s="192"/>
      <c r="E9" s="193"/>
    </row>
    <row r="10" spans="1:5" ht="21" customHeight="1" x14ac:dyDescent="0.2">
      <c r="A10" s="194" t="s">
        <v>85</v>
      </c>
      <c r="B10" s="8">
        <v>56700</v>
      </c>
      <c r="C10" s="15">
        <v>931795741.70000005</v>
      </c>
      <c r="D10" s="16">
        <v>0</v>
      </c>
      <c r="E10" s="195">
        <f>D10+C10</f>
        <v>931795741.70000005</v>
      </c>
    </row>
    <row r="11" spans="1:5" ht="21" customHeight="1" x14ac:dyDescent="0.25">
      <c r="A11" s="191" t="s">
        <v>86</v>
      </c>
      <c r="B11" s="196"/>
      <c r="C11" s="53"/>
      <c r="D11" s="53"/>
      <c r="E11" s="197"/>
    </row>
    <row r="12" spans="1:5" ht="21" customHeight="1" x14ac:dyDescent="0.2">
      <c r="A12" s="194" t="s">
        <v>85</v>
      </c>
      <c r="B12" s="8">
        <v>1148</v>
      </c>
      <c r="C12" s="15">
        <v>3209389.13</v>
      </c>
      <c r="D12" s="16">
        <v>0</v>
      </c>
      <c r="E12" s="195">
        <v>3209389.13</v>
      </c>
    </row>
    <row r="13" spans="1:5" customFormat="1" ht="30.75" x14ac:dyDescent="0.25">
      <c r="A13" s="194" t="s">
        <v>87</v>
      </c>
      <c r="B13" s="160">
        <v>4971</v>
      </c>
      <c r="C13" s="161">
        <v>653144194.19000006</v>
      </c>
      <c r="D13" s="161">
        <v>401934888.73000002</v>
      </c>
      <c r="E13" s="162">
        <v>1055079082.9</v>
      </c>
    </row>
    <row r="14" spans="1:5" customFormat="1" ht="15" x14ac:dyDescent="0.25">
      <c r="A14" s="194"/>
      <c r="B14" s="160"/>
      <c r="C14" s="161"/>
      <c r="D14" s="161"/>
      <c r="E14" s="162"/>
    </row>
    <row r="15" spans="1:5" ht="14.25" customHeight="1" x14ac:dyDescent="0.25">
      <c r="A15" s="7" t="s">
        <v>26</v>
      </c>
      <c r="B15" s="14">
        <f>B13+B12+B10</f>
        <v>62819</v>
      </c>
      <c r="C15" s="17">
        <f>C13+C12+C10</f>
        <v>1588149325.02</v>
      </c>
      <c r="D15" s="17">
        <f>D13+D12+D10</f>
        <v>401934888.73000002</v>
      </c>
      <c r="E15" s="18">
        <f>E13+E12+E10</f>
        <v>1990084213.73</v>
      </c>
    </row>
    <row r="16" spans="1:5" x14ac:dyDescent="0.2">
      <c r="A16" s="9"/>
      <c r="C16" s="116"/>
    </row>
    <row r="17" spans="1:4" x14ac:dyDescent="0.2">
      <c r="A17" s="19"/>
      <c r="C17" s="153"/>
      <c r="D17" s="153"/>
    </row>
    <row r="18" spans="1:4" x14ac:dyDescent="0.2">
      <c r="D18" s="1">
        <f>D13/D15</f>
        <v>1</v>
      </c>
    </row>
    <row r="19" spans="1:4" x14ac:dyDescent="0.2">
      <c r="B19" s="173"/>
    </row>
  </sheetData>
  <mergeCells count="5">
    <mergeCell ref="A1:E1"/>
    <mergeCell ref="A2:E2"/>
    <mergeCell ref="A4:E4"/>
    <mergeCell ref="A5:E5"/>
    <mergeCell ref="C7:E7"/>
  </mergeCells>
  <pageMargins left="0.7" right="0.7" top="0.75" bottom="0.75" header="0.3" footer="0.3"/>
  <pageSetup scale="90"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showGridLines="0" zoomScaleNormal="100" workbookViewId="0">
      <selection sqref="A1:F1"/>
    </sheetView>
  </sheetViews>
  <sheetFormatPr defaultColWidth="9.140625" defaultRowHeight="14.25" x14ac:dyDescent="0.2"/>
  <cols>
    <col min="1" max="1" width="19.28515625" style="1" customWidth="1"/>
    <col min="2" max="6" width="14.7109375" style="1" customWidth="1"/>
    <col min="7" max="16384" width="9.140625" style="1"/>
  </cols>
  <sheetData>
    <row r="1" spans="1:6" ht="15.75" x14ac:dyDescent="0.2">
      <c r="A1" s="199" t="s">
        <v>56</v>
      </c>
      <c r="B1" s="199"/>
      <c r="C1" s="199"/>
      <c r="D1" s="199"/>
      <c r="E1" s="199"/>
      <c r="F1" s="199"/>
    </row>
    <row r="2" spans="1:6" ht="15.75" x14ac:dyDescent="0.2">
      <c r="A2" s="200" t="s">
        <v>83</v>
      </c>
      <c r="B2" s="200"/>
      <c r="C2" s="200"/>
      <c r="D2" s="200"/>
      <c r="E2" s="200"/>
      <c r="F2" s="200"/>
    </row>
    <row r="3" spans="1:6" ht="15.75" x14ac:dyDescent="0.25">
      <c r="A3" s="163"/>
      <c r="B3" s="164"/>
      <c r="C3" s="164"/>
      <c r="D3" s="164"/>
      <c r="E3" s="164"/>
      <c r="F3" s="164"/>
    </row>
    <row r="4" spans="1:6" ht="15.75" x14ac:dyDescent="0.2">
      <c r="A4" s="199" t="s">
        <v>59</v>
      </c>
      <c r="B4" s="199"/>
      <c r="C4" s="199"/>
      <c r="D4" s="199"/>
      <c r="E4" s="199"/>
      <c r="F4" s="199"/>
    </row>
    <row r="5" spans="1:6" ht="15.75" x14ac:dyDescent="0.25">
      <c r="A5" s="201" t="s">
        <v>60</v>
      </c>
      <c r="B5" s="201"/>
      <c r="C5" s="201"/>
      <c r="D5" s="201"/>
      <c r="E5" s="201"/>
      <c r="F5" s="201"/>
    </row>
    <row r="6" spans="1:6" ht="15.75" x14ac:dyDescent="0.25">
      <c r="A6" s="201" t="s">
        <v>61</v>
      </c>
      <c r="B6" s="201"/>
      <c r="C6" s="201"/>
      <c r="D6" s="201"/>
      <c r="E6" s="201"/>
      <c r="F6" s="201"/>
    </row>
    <row r="7" spans="1:6" ht="15" x14ac:dyDescent="0.25">
      <c r="A7" s="20"/>
    </row>
    <row r="8" spans="1:6" ht="15" customHeight="1" x14ac:dyDescent="0.25">
      <c r="A8" s="210" t="s">
        <v>0</v>
      </c>
      <c r="B8" s="211"/>
      <c r="C8" s="211"/>
      <c r="D8" s="211"/>
      <c r="E8" s="211"/>
      <c r="F8" s="212"/>
    </row>
    <row r="9" spans="1:6" ht="15" customHeight="1" x14ac:dyDescent="0.25">
      <c r="A9" s="21"/>
      <c r="B9" s="22"/>
      <c r="C9" s="208" t="s">
        <v>16</v>
      </c>
      <c r="D9" s="209"/>
      <c r="E9" s="208" t="s">
        <v>17</v>
      </c>
      <c r="F9" s="209"/>
    </row>
    <row r="10" spans="1:6" ht="28.5" customHeight="1" x14ac:dyDescent="0.25">
      <c r="A10" s="13" t="s">
        <v>16</v>
      </c>
      <c r="B10" s="23" t="s">
        <v>8</v>
      </c>
      <c r="C10" s="2" t="s">
        <v>76</v>
      </c>
      <c r="D10" s="3" t="s">
        <v>1</v>
      </c>
      <c r="E10" s="2" t="s">
        <v>76</v>
      </c>
      <c r="F10" s="3" t="s">
        <v>1</v>
      </c>
    </row>
    <row r="11" spans="1:6" ht="15" x14ac:dyDescent="0.25">
      <c r="A11" s="24"/>
      <c r="B11" s="25"/>
      <c r="C11" s="26"/>
      <c r="D11" s="27"/>
      <c r="E11" s="26"/>
      <c r="F11" s="28"/>
    </row>
    <row r="12" spans="1:6" ht="15" x14ac:dyDescent="0.25">
      <c r="A12" s="24" t="s">
        <v>21</v>
      </c>
      <c r="B12" s="29">
        <v>2629</v>
      </c>
      <c r="C12" s="30">
        <v>946746698.30999994</v>
      </c>
      <c r="D12" s="175">
        <v>400000</v>
      </c>
      <c r="E12" s="30">
        <v>9473113.6500000004</v>
      </c>
      <c r="F12" s="175">
        <v>4000</v>
      </c>
    </row>
    <row r="13" spans="1:6" ht="15" x14ac:dyDescent="0.25">
      <c r="A13" s="24" t="s">
        <v>9</v>
      </c>
      <c r="B13" s="29">
        <v>13702</v>
      </c>
      <c r="C13" s="33">
        <v>10431938444</v>
      </c>
      <c r="D13" s="34">
        <v>750000</v>
      </c>
      <c r="E13" s="33">
        <v>148659519.91</v>
      </c>
      <c r="F13" s="34">
        <v>10687.5</v>
      </c>
    </row>
    <row r="14" spans="1:6" ht="15" x14ac:dyDescent="0.25">
      <c r="A14" s="24" t="s">
        <v>10</v>
      </c>
      <c r="B14" s="29">
        <v>5693</v>
      </c>
      <c r="C14" s="33">
        <v>7781704540.6000004</v>
      </c>
      <c r="D14" s="34">
        <v>1300000</v>
      </c>
      <c r="E14" s="33">
        <v>110893667.75</v>
      </c>
      <c r="F14" s="34">
        <v>18525</v>
      </c>
    </row>
    <row r="15" spans="1:6" ht="15" x14ac:dyDescent="0.25">
      <c r="A15" s="24" t="s">
        <v>11</v>
      </c>
      <c r="B15" s="35">
        <v>1017</v>
      </c>
      <c r="C15" s="33">
        <v>2945491693.5</v>
      </c>
      <c r="D15" s="34">
        <v>2649000</v>
      </c>
      <c r="E15" s="33">
        <v>41973256.799999997</v>
      </c>
      <c r="F15" s="34">
        <v>37748.25</v>
      </c>
    </row>
    <row r="16" spans="1:6" ht="15" x14ac:dyDescent="0.25">
      <c r="A16" s="24" t="s">
        <v>12</v>
      </c>
      <c r="B16" s="35">
        <v>182</v>
      </c>
      <c r="C16" s="33">
        <v>1398974709.4000001</v>
      </c>
      <c r="D16" s="34">
        <v>7175000</v>
      </c>
      <c r="E16" s="33">
        <v>19991842.93</v>
      </c>
      <c r="F16" s="34">
        <v>102243.75</v>
      </c>
    </row>
    <row r="17" spans="1:6" ht="15" x14ac:dyDescent="0.25">
      <c r="A17" s="24" t="s">
        <v>13</v>
      </c>
      <c r="B17" s="35">
        <v>13</v>
      </c>
      <c r="C17" s="33">
        <v>224450000</v>
      </c>
      <c r="D17" s="34">
        <v>17000000</v>
      </c>
      <c r="E17" s="33">
        <v>3198412.5</v>
      </c>
      <c r="F17" s="34">
        <v>242250</v>
      </c>
    </row>
    <row r="18" spans="1:6" ht="15" x14ac:dyDescent="0.25">
      <c r="A18" s="24" t="s">
        <v>14</v>
      </c>
      <c r="B18" s="35">
        <v>15</v>
      </c>
      <c r="C18" s="33">
        <v>466176758</v>
      </c>
      <c r="D18" s="34">
        <v>26500000</v>
      </c>
      <c r="E18" s="33">
        <v>6643018.7999999998</v>
      </c>
      <c r="F18" s="34">
        <v>377625</v>
      </c>
    </row>
    <row r="19" spans="1:6" ht="13.9" customHeight="1" x14ac:dyDescent="0.25">
      <c r="A19" s="24"/>
      <c r="B19" s="35"/>
      <c r="C19" s="33"/>
      <c r="D19" s="34"/>
      <c r="E19" s="33"/>
      <c r="F19" s="34"/>
    </row>
    <row r="20" spans="1:6" ht="13.9" customHeight="1" x14ac:dyDescent="0.25">
      <c r="A20" s="13" t="s">
        <v>2</v>
      </c>
      <c r="B20" s="36">
        <f>SUM(B12:B18)</f>
        <v>23251</v>
      </c>
      <c r="C20" s="37">
        <f>SUM(C12:C18)</f>
        <v>24195482843.810001</v>
      </c>
      <c r="D20" s="174">
        <v>830000</v>
      </c>
      <c r="E20" s="37">
        <f>SUM(E12:E18)</f>
        <v>340832832.34000003</v>
      </c>
      <c r="F20" s="174">
        <v>11827.5</v>
      </c>
    </row>
    <row r="21" spans="1:6" ht="13.9" customHeight="1" x14ac:dyDescent="0.25">
      <c r="A21" s="38"/>
      <c r="B21" s="39"/>
      <c r="C21" s="40"/>
      <c r="D21" s="41"/>
      <c r="E21" s="40"/>
      <c r="F21" s="41"/>
    </row>
    <row r="22" spans="1:6" ht="15" customHeight="1" x14ac:dyDescent="0.25">
      <c r="A22" s="210" t="s">
        <v>88</v>
      </c>
      <c r="B22" s="211"/>
      <c r="C22" s="211"/>
      <c r="D22" s="211"/>
      <c r="E22" s="211"/>
      <c r="F22" s="212"/>
    </row>
    <row r="23" spans="1:6" ht="15" customHeight="1" x14ac:dyDescent="0.25">
      <c r="A23" s="21"/>
      <c r="B23" s="22"/>
      <c r="C23" s="208" t="s">
        <v>16</v>
      </c>
      <c r="D23" s="209"/>
      <c r="E23" s="213" t="s">
        <v>17</v>
      </c>
      <c r="F23" s="209"/>
    </row>
    <row r="24" spans="1:6" ht="28.5" customHeight="1" x14ac:dyDescent="0.25">
      <c r="A24" s="13" t="s">
        <v>16</v>
      </c>
      <c r="B24" s="23" t="s">
        <v>8</v>
      </c>
      <c r="C24" s="2" t="s">
        <v>76</v>
      </c>
      <c r="D24" s="3" t="s">
        <v>1</v>
      </c>
      <c r="E24" s="2" t="s">
        <v>76</v>
      </c>
      <c r="F24" s="3" t="s">
        <v>1</v>
      </c>
    </row>
    <row r="25" spans="1:6" ht="13.9" customHeight="1" x14ac:dyDescent="0.25">
      <c r="A25" s="24"/>
      <c r="B25" s="25"/>
      <c r="C25" s="26"/>
      <c r="D25" s="27"/>
      <c r="E25" s="26"/>
      <c r="F25" s="28"/>
    </row>
    <row r="26" spans="1:6" ht="13.9" customHeight="1" x14ac:dyDescent="0.25">
      <c r="A26" s="24" t="s">
        <v>21</v>
      </c>
      <c r="B26" s="29">
        <v>8445</v>
      </c>
      <c r="C26" s="30">
        <v>2663541126.4000001</v>
      </c>
      <c r="D26" s="175">
        <v>316000</v>
      </c>
      <c r="E26" s="30">
        <v>26534087.73</v>
      </c>
      <c r="F26" s="175">
        <v>3150</v>
      </c>
    </row>
    <row r="27" spans="1:6" ht="13.9" customHeight="1" x14ac:dyDescent="0.25">
      <c r="A27" s="24" t="s">
        <v>9</v>
      </c>
      <c r="B27" s="29">
        <v>4714</v>
      </c>
      <c r="C27" s="33">
        <v>3364834154.6999998</v>
      </c>
      <c r="D27" s="34">
        <v>699000</v>
      </c>
      <c r="E27" s="33">
        <v>47865772.82</v>
      </c>
      <c r="F27" s="34">
        <v>9960.75</v>
      </c>
    </row>
    <row r="28" spans="1:6" ht="13.9" customHeight="1" x14ac:dyDescent="0.25">
      <c r="A28" s="24" t="s">
        <v>10</v>
      </c>
      <c r="B28" s="29">
        <v>2343</v>
      </c>
      <c r="C28" s="33">
        <v>3365325362.1999998</v>
      </c>
      <c r="D28" s="34">
        <v>1385000</v>
      </c>
      <c r="E28" s="33">
        <v>46817203.200000003</v>
      </c>
      <c r="F28" s="34">
        <v>19593.75</v>
      </c>
    </row>
    <row r="29" spans="1:6" ht="13.9" customHeight="1" x14ac:dyDescent="0.25">
      <c r="A29" s="24" t="s">
        <v>11</v>
      </c>
      <c r="B29" s="35">
        <v>1147</v>
      </c>
      <c r="C29" s="33">
        <v>3393239802.1999998</v>
      </c>
      <c r="D29" s="34">
        <v>2750000</v>
      </c>
      <c r="E29" s="33">
        <v>47706537.399999999</v>
      </c>
      <c r="F29" s="34">
        <v>38831.25</v>
      </c>
    </row>
    <row r="30" spans="1:6" ht="15" x14ac:dyDescent="0.25">
      <c r="A30" s="24" t="s">
        <v>12</v>
      </c>
      <c r="B30" s="35">
        <v>202</v>
      </c>
      <c r="C30" s="33">
        <v>1486328040.5</v>
      </c>
      <c r="D30" s="34">
        <v>6550000</v>
      </c>
      <c r="E30" s="33">
        <v>21180174.609999999</v>
      </c>
      <c r="F30" s="34">
        <v>93337.5</v>
      </c>
    </row>
    <row r="31" spans="1:6" ht="15" x14ac:dyDescent="0.25">
      <c r="A31" s="24" t="s">
        <v>13</v>
      </c>
      <c r="B31" s="35">
        <v>7</v>
      </c>
      <c r="C31" s="33">
        <v>119850000</v>
      </c>
      <c r="D31" s="34">
        <v>17250000</v>
      </c>
      <c r="E31" s="33">
        <v>1707862.5</v>
      </c>
      <c r="F31" s="34">
        <v>245812.5</v>
      </c>
    </row>
    <row r="32" spans="1:6" ht="15" x14ac:dyDescent="0.25">
      <c r="A32" s="24" t="s">
        <v>14</v>
      </c>
      <c r="B32" s="35">
        <v>3</v>
      </c>
      <c r="C32" s="33">
        <v>68500000</v>
      </c>
      <c r="D32" s="34">
        <v>22500000</v>
      </c>
      <c r="E32" s="33">
        <v>976125</v>
      </c>
      <c r="F32" s="34">
        <v>320625</v>
      </c>
    </row>
    <row r="33" spans="1:6" ht="15" x14ac:dyDescent="0.25">
      <c r="A33" s="24"/>
      <c r="B33" s="35"/>
      <c r="C33" s="33"/>
      <c r="D33" s="34"/>
      <c r="E33" s="33"/>
      <c r="F33" s="34"/>
    </row>
    <row r="34" spans="1:6" ht="15" x14ac:dyDescent="0.25">
      <c r="A34" s="13" t="s">
        <v>2</v>
      </c>
      <c r="B34" s="36">
        <f>SUM(B26:B32)</f>
        <v>16861</v>
      </c>
      <c r="C34" s="37">
        <f>SUM(C26:C32)</f>
        <v>14461618486</v>
      </c>
      <c r="D34" s="174">
        <v>500000</v>
      </c>
      <c r="E34" s="37">
        <f>SUM(E26:E32)</f>
        <v>192787763.25999999</v>
      </c>
      <c r="F34" s="174">
        <v>5000</v>
      </c>
    </row>
    <row r="35" spans="1:6" ht="15" x14ac:dyDescent="0.25">
      <c r="A35" s="38"/>
      <c r="B35" s="39"/>
      <c r="C35" s="40"/>
      <c r="D35" s="41"/>
      <c r="E35" s="40"/>
      <c r="F35" s="41"/>
    </row>
    <row r="36" spans="1:6" ht="15" customHeight="1" x14ac:dyDescent="0.25">
      <c r="A36" s="210" t="s">
        <v>89</v>
      </c>
      <c r="B36" s="211"/>
      <c r="C36" s="211"/>
      <c r="D36" s="211"/>
      <c r="E36" s="211"/>
      <c r="F36" s="212"/>
    </row>
    <row r="37" spans="1:6" ht="15" customHeight="1" x14ac:dyDescent="0.25">
      <c r="A37" s="21"/>
      <c r="B37" s="22"/>
      <c r="C37" s="208" t="s">
        <v>16</v>
      </c>
      <c r="D37" s="209"/>
      <c r="E37" s="208" t="s">
        <v>17</v>
      </c>
      <c r="F37" s="209"/>
    </row>
    <row r="38" spans="1:6" ht="28.5" customHeight="1" x14ac:dyDescent="0.25">
      <c r="A38" s="13" t="s">
        <v>16</v>
      </c>
      <c r="B38" s="23" t="s">
        <v>8</v>
      </c>
      <c r="C38" s="2" t="s">
        <v>76</v>
      </c>
      <c r="D38" s="3" t="s">
        <v>1</v>
      </c>
      <c r="E38" s="2" t="s">
        <v>76</v>
      </c>
      <c r="F38" s="3" t="s">
        <v>1</v>
      </c>
    </row>
    <row r="39" spans="1:6" ht="15" x14ac:dyDescent="0.25">
      <c r="A39" s="24"/>
      <c r="B39" s="25"/>
      <c r="C39" s="26"/>
      <c r="D39" s="27"/>
      <c r="E39" s="26"/>
      <c r="F39" s="28"/>
    </row>
    <row r="40" spans="1:6" ht="15" x14ac:dyDescent="0.25">
      <c r="A40" s="24" t="s">
        <v>21</v>
      </c>
      <c r="B40" s="29">
        <v>2484</v>
      </c>
      <c r="C40" s="30">
        <v>865489983.74000001</v>
      </c>
      <c r="D40" s="175">
        <v>388000</v>
      </c>
      <c r="E40" s="30">
        <v>8657011.3200000003</v>
      </c>
      <c r="F40" s="175">
        <v>3880</v>
      </c>
    </row>
    <row r="41" spans="1:6" ht="15" x14ac:dyDescent="0.25">
      <c r="A41" s="24" t="s">
        <v>9</v>
      </c>
      <c r="B41" s="29">
        <v>5775</v>
      </c>
      <c r="C41" s="33">
        <v>4295734722.3000002</v>
      </c>
      <c r="D41" s="34">
        <v>732000</v>
      </c>
      <c r="E41" s="33">
        <v>61222550.140000001</v>
      </c>
      <c r="F41" s="34">
        <v>10431</v>
      </c>
    </row>
    <row r="42" spans="1:6" ht="15" x14ac:dyDescent="0.25">
      <c r="A42" s="24" t="s">
        <v>10</v>
      </c>
      <c r="B42" s="29">
        <v>4100</v>
      </c>
      <c r="C42" s="33">
        <v>5914971942.6000004</v>
      </c>
      <c r="D42" s="34">
        <v>1407864.69</v>
      </c>
      <c r="E42" s="33">
        <v>84302912.620000005</v>
      </c>
      <c r="F42" s="34">
        <v>20085.939999999999</v>
      </c>
    </row>
    <row r="43" spans="1:6" ht="15" x14ac:dyDescent="0.25">
      <c r="A43" s="24" t="s">
        <v>11</v>
      </c>
      <c r="B43" s="29">
        <v>2880</v>
      </c>
      <c r="C43" s="33">
        <v>8636502275.7000008</v>
      </c>
      <c r="D43" s="34">
        <v>2800000</v>
      </c>
      <c r="E43" s="33">
        <v>123045328.62</v>
      </c>
      <c r="F43" s="34">
        <v>39900</v>
      </c>
    </row>
    <row r="44" spans="1:6" ht="15" x14ac:dyDescent="0.25">
      <c r="A44" s="24" t="s">
        <v>12</v>
      </c>
      <c r="B44" s="29">
        <v>746</v>
      </c>
      <c r="C44" s="33">
        <v>5878808005.5</v>
      </c>
      <c r="D44" s="34">
        <v>7059087.5</v>
      </c>
      <c r="E44" s="33">
        <v>83802069.760000005</v>
      </c>
      <c r="F44" s="34">
        <v>101063.485</v>
      </c>
    </row>
    <row r="45" spans="1:6" ht="15" x14ac:dyDescent="0.25">
      <c r="A45" s="24" t="s">
        <v>13</v>
      </c>
      <c r="B45" s="29">
        <v>40</v>
      </c>
      <c r="C45" s="33">
        <v>694386073.44000006</v>
      </c>
      <c r="D45" s="34">
        <v>17226443.75</v>
      </c>
      <c r="E45" s="33">
        <v>9895001.5700000003</v>
      </c>
      <c r="F45" s="34">
        <v>245476.82500000001</v>
      </c>
    </row>
    <row r="46" spans="1:6" ht="15" x14ac:dyDescent="0.25">
      <c r="A46" s="24" t="s">
        <v>14</v>
      </c>
      <c r="B46" s="29">
        <v>59</v>
      </c>
      <c r="C46" s="33">
        <v>1884133428.9000001</v>
      </c>
      <c r="D46" s="34">
        <v>26708621.879999999</v>
      </c>
      <c r="E46" s="33">
        <v>26848901.359999999</v>
      </c>
      <c r="F46" s="34">
        <v>380597.86</v>
      </c>
    </row>
    <row r="47" spans="1:6" ht="15" x14ac:dyDescent="0.25">
      <c r="A47" s="24"/>
      <c r="B47" s="35"/>
      <c r="C47" s="33"/>
      <c r="D47" s="34"/>
      <c r="E47" s="33"/>
      <c r="F47" s="34"/>
    </row>
    <row r="48" spans="1:6" ht="15" x14ac:dyDescent="0.25">
      <c r="A48" s="13" t="s">
        <v>2</v>
      </c>
      <c r="B48" s="36">
        <f>SUM(B40:B46)</f>
        <v>16084</v>
      </c>
      <c r="C48" s="37">
        <f>SUM(C40:C46)</f>
        <v>28170026432.18</v>
      </c>
      <c r="D48" s="174">
        <v>995000</v>
      </c>
      <c r="E48" s="37">
        <f>SUM(E40:E46)</f>
        <v>397773775.39000005</v>
      </c>
      <c r="F48" s="174">
        <v>14178.75</v>
      </c>
    </row>
    <row r="49" spans="1:6" x14ac:dyDescent="0.2">
      <c r="A49" s="42"/>
    </row>
    <row r="50" spans="1:6" ht="15" customHeight="1" x14ac:dyDescent="0.25">
      <c r="A50" s="210" t="s">
        <v>38</v>
      </c>
      <c r="B50" s="211"/>
      <c r="C50" s="211"/>
      <c r="D50" s="211"/>
      <c r="E50" s="211"/>
      <c r="F50" s="212"/>
    </row>
    <row r="51" spans="1:6" ht="15" customHeight="1" x14ac:dyDescent="0.25">
      <c r="A51" s="21"/>
      <c r="B51" s="22"/>
      <c r="C51" s="208" t="s">
        <v>16</v>
      </c>
      <c r="D51" s="209"/>
      <c r="E51" s="208" t="s">
        <v>17</v>
      </c>
      <c r="F51" s="209"/>
    </row>
    <row r="52" spans="1:6" ht="28.5" customHeight="1" x14ac:dyDescent="0.25">
      <c r="A52" s="13" t="s">
        <v>16</v>
      </c>
      <c r="B52" s="23" t="s">
        <v>8</v>
      </c>
      <c r="C52" s="2" t="s">
        <v>76</v>
      </c>
      <c r="D52" s="3" t="s">
        <v>1</v>
      </c>
      <c r="E52" s="2" t="s">
        <v>76</v>
      </c>
      <c r="F52" s="3" t="s">
        <v>1</v>
      </c>
    </row>
    <row r="53" spans="1:6" ht="15" x14ac:dyDescent="0.25">
      <c r="A53" s="24"/>
      <c r="B53" s="25"/>
      <c r="C53" s="26"/>
      <c r="D53" s="27"/>
      <c r="E53" s="26"/>
      <c r="F53" s="28"/>
    </row>
    <row r="54" spans="1:6" ht="15" x14ac:dyDescent="0.25">
      <c r="A54" s="24" t="s">
        <v>21</v>
      </c>
      <c r="B54" s="29">
        <v>755</v>
      </c>
      <c r="C54" s="30">
        <v>205312818.88</v>
      </c>
      <c r="D54" s="175">
        <v>285000</v>
      </c>
      <c r="E54" s="30">
        <v>3106936.56</v>
      </c>
      <c r="F54" s="175">
        <v>4246.5</v>
      </c>
    </row>
    <row r="55" spans="1:6" ht="15" x14ac:dyDescent="0.25">
      <c r="A55" s="24" t="s">
        <v>9</v>
      </c>
      <c r="B55" s="29">
        <v>976</v>
      </c>
      <c r="C55" s="33">
        <v>774720507.57000005</v>
      </c>
      <c r="D55" s="34">
        <v>800000</v>
      </c>
      <c r="E55" s="33">
        <v>20304896.09</v>
      </c>
      <c r="F55" s="34">
        <v>21000</v>
      </c>
    </row>
    <row r="56" spans="1:6" ht="15" x14ac:dyDescent="0.25">
      <c r="A56" s="24" t="s">
        <v>10</v>
      </c>
      <c r="B56" s="29">
        <v>1508</v>
      </c>
      <c r="C56" s="33">
        <v>2216913718.0999999</v>
      </c>
      <c r="D56" s="34">
        <v>1450000</v>
      </c>
      <c r="E56" s="33">
        <v>58018744.240000002</v>
      </c>
      <c r="F56" s="34">
        <v>38062.5</v>
      </c>
    </row>
    <row r="57" spans="1:6" ht="15" x14ac:dyDescent="0.25">
      <c r="A57" s="24" t="s">
        <v>11</v>
      </c>
      <c r="B57" s="29">
        <v>1301</v>
      </c>
      <c r="C57" s="33">
        <v>4195681126.3000002</v>
      </c>
      <c r="D57" s="34">
        <v>3000000</v>
      </c>
      <c r="E57" s="33">
        <v>110182786.72</v>
      </c>
      <c r="F57" s="34">
        <v>78750</v>
      </c>
    </row>
    <row r="58" spans="1:6" ht="15" x14ac:dyDescent="0.25">
      <c r="A58" s="24" t="s">
        <v>12</v>
      </c>
      <c r="B58" s="29">
        <v>750</v>
      </c>
      <c r="C58" s="33">
        <v>6102160642</v>
      </c>
      <c r="D58" s="34">
        <v>7500000</v>
      </c>
      <c r="E58" s="33">
        <v>160199129.02000001</v>
      </c>
      <c r="F58" s="34">
        <v>196875</v>
      </c>
    </row>
    <row r="59" spans="1:6" ht="15" x14ac:dyDescent="0.25">
      <c r="A59" s="24" t="s">
        <v>13</v>
      </c>
      <c r="B59" s="29">
        <v>91</v>
      </c>
      <c r="C59" s="33">
        <v>1591280180.5999999</v>
      </c>
      <c r="D59" s="34">
        <v>17118000</v>
      </c>
      <c r="E59" s="33">
        <v>41771104.770000003</v>
      </c>
      <c r="F59" s="34">
        <v>449347.5</v>
      </c>
    </row>
    <row r="60" spans="1:6" ht="15" x14ac:dyDescent="0.25">
      <c r="A60" s="24" t="s">
        <v>14</v>
      </c>
      <c r="B60" s="29">
        <v>284</v>
      </c>
      <c r="C60" s="33">
        <v>25408115472</v>
      </c>
      <c r="D60" s="34">
        <v>45985439.399999999</v>
      </c>
      <c r="E60" s="33">
        <v>664206781.19000006</v>
      </c>
      <c r="F60" s="34">
        <v>1205805.2849999999</v>
      </c>
    </row>
    <row r="61" spans="1:6" ht="15" x14ac:dyDescent="0.25">
      <c r="A61" s="24"/>
      <c r="B61" s="35"/>
      <c r="C61" s="33"/>
      <c r="D61" s="34"/>
      <c r="E61" s="33"/>
      <c r="F61" s="34"/>
    </row>
    <row r="62" spans="1:6" ht="15" x14ac:dyDescent="0.25">
      <c r="A62" s="13" t="s">
        <v>2</v>
      </c>
      <c r="B62" s="36">
        <f>SUM(B54:B60)</f>
        <v>5665</v>
      </c>
      <c r="C62" s="37">
        <f>SUM(C54:C60)</f>
        <v>40494184465.449997</v>
      </c>
      <c r="D62" s="174">
        <v>1680000</v>
      </c>
      <c r="E62" s="37">
        <f>SUM(E54:E60)</f>
        <v>1057790378.59</v>
      </c>
      <c r="F62" s="174">
        <v>43968.75</v>
      </c>
    </row>
    <row r="63" spans="1:6" ht="15" x14ac:dyDescent="0.25">
      <c r="A63" s="38"/>
      <c r="B63" s="39"/>
      <c r="C63" s="40"/>
      <c r="D63" s="41"/>
      <c r="E63" s="40"/>
      <c r="F63" s="41"/>
    </row>
    <row r="64" spans="1:6" ht="15" customHeight="1" x14ac:dyDescent="0.25">
      <c r="A64" s="210" t="s">
        <v>39</v>
      </c>
      <c r="B64" s="211"/>
      <c r="C64" s="211"/>
      <c r="D64" s="211"/>
      <c r="E64" s="211"/>
      <c r="F64" s="212"/>
    </row>
    <row r="65" spans="1:6" ht="15" customHeight="1" x14ac:dyDescent="0.25">
      <c r="A65" s="21"/>
      <c r="B65" s="22"/>
      <c r="C65" s="208" t="s">
        <v>16</v>
      </c>
      <c r="D65" s="209"/>
      <c r="E65" s="208" t="s">
        <v>17</v>
      </c>
      <c r="F65" s="209"/>
    </row>
    <row r="66" spans="1:6" ht="28.5" customHeight="1" x14ac:dyDescent="0.25">
      <c r="A66" s="13" t="s">
        <v>16</v>
      </c>
      <c r="B66" s="23" t="s">
        <v>8</v>
      </c>
      <c r="C66" s="2" t="s">
        <v>76</v>
      </c>
      <c r="D66" s="3" t="s">
        <v>1</v>
      </c>
      <c r="E66" s="2" t="s">
        <v>76</v>
      </c>
      <c r="F66" s="3" t="s">
        <v>1</v>
      </c>
    </row>
    <row r="67" spans="1:6" ht="15" x14ac:dyDescent="0.25">
      <c r="A67" s="24"/>
      <c r="B67" s="25"/>
      <c r="C67" s="26"/>
      <c r="D67" s="27"/>
      <c r="E67" s="26"/>
      <c r="F67" s="28"/>
    </row>
    <row r="68" spans="1:6" ht="15" x14ac:dyDescent="0.25">
      <c r="A68" s="24" t="s">
        <v>21</v>
      </c>
      <c r="B68" s="29">
        <f>B54+B40+B26+B12</f>
        <v>14313</v>
      </c>
      <c r="C68" s="30">
        <f>C54+C40+C26+C12</f>
        <v>4681090627.3299999</v>
      </c>
      <c r="D68" s="175">
        <v>339000</v>
      </c>
      <c r="E68" s="30">
        <f>E54+E40+E26+E12</f>
        <v>47771149.259999998</v>
      </c>
      <c r="F68" s="175">
        <v>3400</v>
      </c>
    </row>
    <row r="69" spans="1:6" ht="15" x14ac:dyDescent="0.25">
      <c r="A69" s="24" t="s">
        <v>9</v>
      </c>
      <c r="B69" s="29">
        <f t="shared" ref="B69:C74" si="0">B55+B41+B27+B13</f>
        <v>25167</v>
      </c>
      <c r="C69" s="33">
        <f>C55+C41+C27+C13</f>
        <v>18867227828.57</v>
      </c>
      <c r="D69" s="34">
        <v>740000</v>
      </c>
      <c r="E69" s="33">
        <f>E55+E41+E27+E13</f>
        <v>278052738.96000004</v>
      </c>
      <c r="F69" s="34">
        <v>10673.25</v>
      </c>
    </row>
    <row r="70" spans="1:6" ht="15" x14ac:dyDescent="0.25">
      <c r="A70" s="24" t="s">
        <v>10</v>
      </c>
      <c r="B70" s="29">
        <f t="shared" si="0"/>
        <v>13644</v>
      </c>
      <c r="C70" s="33">
        <f t="shared" si="0"/>
        <v>19278915563.5</v>
      </c>
      <c r="D70" s="34">
        <v>1360000</v>
      </c>
      <c r="E70" s="33">
        <f t="shared" ref="E70" si="1">E56+E42+E28+E14</f>
        <v>300032527.81</v>
      </c>
      <c r="F70" s="34">
        <v>19950</v>
      </c>
    </row>
    <row r="71" spans="1:6" ht="15" x14ac:dyDescent="0.25">
      <c r="A71" s="24" t="s">
        <v>11</v>
      </c>
      <c r="B71" s="29">
        <f t="shared" si="0"/>
        <v>6345</v>
      </c>
      <c r="C71" s="33">
        <f t="shared" si="0"/>
        <v>19170914897.700001</v>
      </c>
      <c r="D71" s="34">
        <v>2800000</v>
      </c>
      <c r="E71" s="33">
        <f t="shared" ref="E71" si="2">E57+E43+E29+E15</f>
        <v>322907909.54000002</v>
      </c>
      <c r="F71" s="34">
        <v>43462.5</v>
      </c>
    </row>
    <row r="72" spans="1:6" ht="15" x14ac:dyDescent="0.25">
      <c r="A72" s="24" t="s">
        <v>12</v>
      </c>
      <c r="B72" s="29">
        <f t="shared" si="0"/>
        <v>1880</v>
      </c>
      <c r="C72" s="33">
        <f t="shared" si="0"/>
        <v>14866271397.4</v>
      </c>
      <c r="D72" s="34">
        <v>7200000</v>
      </c>
      <c r="E72" s="33">
        <f t="shared" ref="E72" si="3">E58+E44+E30+E16</f>
        <v>285173216.32000005</v>
      </c>
      <c r="F72" s="34">
        <v>137103.75</v>
      </c>
    </row>
    <row r="73" spans="1:6" ht="15" x14ac:dyDescent="0.25">
      <c r="A73" s="24" t="s">
        <v>13</v>
      </c>
      <c r="B73" s="29">
        <f t="shared" si="0"/>
        <v>151</v>
      </c>
      <c r="C73" s="33">
        <f t="shared" si="0"/>
        <v>2629966254.04</v>
      </c>
      <c r="D73" s="34">
        <v>17129106.25</v>
      </c>
      <c r="E73" s="33">
        <f t="shared" ref="E73" si="4">E59+E45+E31+E17</f>
        <v>56572381.340000004</v>
      </c>
      <c r="F73" s="34">
        <v>413437.5</v>
      </c>
    </row>
    <row r="74" spans="1:6" ht="15" x14ac:dyDescent="0.25">
      <c r="A74" s="24" t="s">
        <v>14</v>
      </c>
      <c r="B74" s="29">
        <f t="shared" si="0"/>
        <v>361</v>
      </c>
      <c r="C74" s="33">
        <f t="shared" si="0"/>
        <v>27826925658.900002</v>
      </c>
      <c r="D74" s="34">
        <v>40000000</v>
      </c>
      <c r="E74" s="33">
        <f>E60+E46+E32+E18</f>
        <v>698674826.35000002</v>
      </c>
      <c r="F74" s="34">
        <v>920390.63</v>
      </c>
    </row>
    <row r="75" spans="1:6" ht="15" x14ac:dyDescent="0.25">
      <c r="A75" s="24"/>
      <c r="B75" s="35"/>
      <c r="C75" s="33"/>
      <c r="D75" s="34"/>
      <c r="E75" s="33"/>
      <c r="F75" s="34"/>
    </row>
    <row r="76" spans="1:6" ht="15" x14ac:dyDescent="0.25">
      <c r="A76" s="13" t="s">
        <v>2</v>
      </c>
      <c r="B76" s="36">
        <f>SUM(B68:B74)</f>
        <v>61861</v>
      </c>
      <c r="C76" s="37">
        <f>SUM(C68:C74)</f>
        <v>107321312227.44</v>
      </c>
      <c r="D76" s="174">
        <v>820000</v>
      </c>
      <c r="E76" s="37">
        <f>SUM(E68:E74)</f>
        <v>1989184749.5799999</v>
      </c>
      <c r="F76" s="174">
        <v>11827.5</v>
      </c>
    </row>
    <row r="78" spans="1:6" x14ac:dyDescent="0.2">
      <c r="A78" s="9"/>
    </row>
    <row r="79" spans="1:6" customFormat="1" ht="15" x14ac:dyDescent="0.25">
      <c r="A79" s="42"/>
      <c r="B79" s="188"/>
      <c r="C79" s="188"/>
      <c r="E79" s="188"/>
    </row>
  </sheetData>
  <mergeCells count="20">
    <mergeCell ref="A1:F1"/>
    <mergeCell ref="A2:F2"/>
    <mergeCell ref="A4:F4"/>
    <mergeCell ref="A5:F5"/>
    <mergeCell ref="A6:F6"/>
    <mergeCell ref="C65:D65"/>
    <mergeCell ref="E65:F65"/>
    <mergeCell ref="A8:F8"/>
    <mergeCell ref="A22:F22"/>
    <mergeCell ref="C51:D51"/>
    <mergeCell ref="E51:F51"/>
    <mergeCell ref="C9:D9"/>
    <mergeCell ref="E9:F9"/>
    <mergeCell ref="C23:D23"/>
    <mergeCell ref="E23:F23"/>
    <mergeCell ref="A36:F36"/>
    <mergeCell ref="A50:F50"/>
    <mergeCell ref="A64:F64"/>
    <mergeCell ref="C37:D37"/>
    <mergeCell ref="E37:F37"/>
  </mergeCells>
  <printOptions horizontalCentered="1"/>
  <pageMargins left="0.5" right="0.5" top="0" bottom="0" header="0.3" footer="0.3"/>
  <pageSetup fitToHeight="2" orientation="portrait" horizontalDpi="4294967295" verticalDpi="4294967295" r:id="rId1"/>
  <rowBreaks count="1" manualBreakCount="1">
    <brk id="4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showGridLines="0" zoomScaleNormal="100" workbookViewId="0">
      <selection sqref="A1:F1"/>
    </sheetView>
  </sheetViews>
  <sheetFormatPr defaultColWidth="9.140625" defaultRowHeight="14.25" x14ac:dyDescent="0.2"/>
  <cols>
    <col min="1" max="1" width="15.85546875" style="1" customWidth="1"/>
    <col min="2" max="2" width="14.7109375" style="1" customWidth="1"/>
    <col min="3" max="3" width="15.140625" style="1" customWidth="1"/>
    <col min="4" max="6" width="14.7109375" style="1" customWidth="1"/>
    <col min="7" max="16384" width="9.140625" style="1"/>
  </cols>
  <sheetData>
    <row r="1" spans="1:6" ht="15.75" x14ac:dyDescent="0.2">
      <c r="A1" s="199" t="s">
        <v>56</v>
      </c>
      <c r="B1" s="199"/>
      <c r="C1" s="199"/>
      <c r="D1" s="199"/>
      <c r="E1" s="199"/>
      <c r="F1" s="199"/>
    </row>
    <row r="2" spans="1:6" ht="15.75" x14ac:dyDescent="0.2">
      <c r="A2" s="200" t="s">
        <v>83</v>
      </c>
      <c r="B2" s="200"/>
      <c r="C2" s="200"/>
      <c r="D2" s="200"/>
      <c r="E2" s="200"/>
      <c r="F2" s="200"/>
    </row>
    <row r="3" spans="1:6" ht="15.75" x14ac:dyDescent="0.25">
      <c r="A3" s="163"/>
      <c r="B3" s="164"/>
      <c r="C3" s="164"/>
      <c r="D3" s="164"/>
      <c r="E3" s="164"/>
      <c r="F3" s="164"/>
    </row>
    <row r="4" spans="1:6" ht="15.75" x14ac:dyDescent="0.2">
      <c r="A4" s="199" t="s">
        <v>62</v>
      </c>
      <c r="B4" s="199"/>
      <c r="C4" s="199"/>
      <c r="D4" s="199"/>
      <c r="E4" s="199"/>
      <c r="F4" s="199"/>
    </row>
    <row r="5" spans="1:6" ht="15.75" x14ac:dyDescent="0.25">
      <c r="A5" s="201" t="s">
        <v>63</v>
      </c>
      <c r="B5" s="201"/>
      <c r="C5" s="201"/>
      <c r="D5" s="201"/>
      <c r="E5" s="201"/>
      <c r="F5" s="201"/>
    </row>
    <row r="6" spans="1:6" ht="15.75" x14ac:dyDescent="0.25">
      <c r="A6" s="201" t="s">
        <v>61</v>
      </c>
      <c r="B6" s="201"/>
      <c r="C6" s="201"/>
      <c r="D6" s="201"/>
      <c r="E6" s="201"/>
      <c r="F6" s="201"/>
    </row>
    <row r="7" spans="1:6" x14ac:dyDescent="0.2">
      <c r="A7" s="43"/>
      <c r="B7" s="19"/>
    </row>
    <row r="8" spans="1:6" ht="14.1" customHeight="1" x14ac:dyDescent="0.25">
      <c r="A8" s="210" t="s">
        <v>0</v>
      </c>
      <c r="B8" s="211"/>
      <c r="C8" s="211"/>
      <c r="D8" s="211"/>
      <c r="E8" s="211"/>
      <c r="F8" s="212"/>
    </row>
    <row r="9" spans="1:6" ht="15.75" customHeight="1" x14ac:dyDescent="0.25">
      <c r="A9" s="21"/>
      <c r="B9" s="22"/>
      <c r="C9" s="208" t="s">
        <v>16</v>
      </c>
      <c r="D9" s="209"/>
      <c r="E9" s="208" t="s">
        <v>17</v>
      </c>
      <c r="F9" s="209"/>
    </row>
    <row r="10" spans="1:6" ht="28.5" customHeight="1" x14ac:dyDescent="0.25">
      <c r="A10" s="13" t="s">
        <v>15</v>
      </c>
      <c r="B10" s="23" t="s">
        <v>8</v>
      </c>
      <c r="C10" s="2" t="s">
        <v>76</v>
      </c>
      <c r="D10" s="3" t="s">
        <v>1</v>
      </c>
      <c r="E10" s="2" t="s">
        <v>76</v>
      </c>
      <c r="F10" s="3" t="s">
        <v>1</v>
      </c>
    </row>
    <row r="11" spans="1:6" ht="13.9" customHeight="1" x14ac:dyDescent="0.25">
      <c r="A11" s="24"/>
      <c r="B11" s="25"/>
      <c r="C11" s="26"/>
      <c r="D11" s="27"/>
      <c r="E11" s="26"/>
      <c r="F11" s="28"/>
    </row>
    <row r="12" spans="1:6" ht="15" x14ac:dyDescent="0.25">
      <c r="A12" s="24" t="s">
        <v>3</v>
      </c>
      <c r="B12" s="29">
        <v>226</v>
      </c>
      <c r="C12" s="30">
        <v>1722199960.0999999</v>
      </c>
      <c r="D12" s="175">
        <v>5942500</v>
      </c>
      <c r="E12" s="30">
        <v>24594615.73</v>
      </c>
      <c r="F12" s="175">
        <v>84680.625</v>
      </c>
    </row>
    <row r="13" spans="1:6" ht="15" x14ac:dyDescent="0.25">
      <c r="A13" s="24" t="s">
        <v>4</v>
      </c>
      <c r="B13" s="29">
        <v>2577</v>
      </c>
      <c r="C13" s="33">
        <v>1886075991.7</v>
      </c>
      <c r="D13" s="34">
        <v>700000</v>
      </c>
      <c r="E13" s="33">
        <v>26244456.18</v>
      </c>
      <c r="F13" s="34">
        <v>9975</v>
      </c>
    </row>
    <row r="14" spans="1:6" ht="15" x14ac:dyDescent="0.25">
      <c r="A14" s="24" t="s">
        <v>5</v>
      </c>
      <c r="B14" s="29">
        <v>6259</v>
      </c>
      <c r="C14" s="33">
        <v>8573262212.8000002</v>
      </c>
      <c r="D14" s="34">
        <v>1090000</v>
      </c>
      <c r="E14" s="33">
        <v>121588860.92</v>
      </c>
      <c r="F14" s="34">
        <v>15532.5</v>
      </c>
    </row>
    <row r="15" spans="1:6" ht="15" x14ac:dyDescent="0.25">
      <c r="A15" s="24" t="s">
        <v>6</v>
      </c>
      <c r="B15" s="29">
        <v>9319</v>
      </c>
      <c r="C15" s="33">
        <v>8540131207</v>
      </c>
      <c r="D15" s="34">
        <v>860000</v>
      </c>
      <c r="E15" s="33">
        <v>120416922.8</v>
      </c>
      <c r="F15" s="34">
        <v>12255</v>
      </c>
    </row>
    <row r="16" spans="1:6" ht="15" x14ac:dyDescent="0.25">
      <c r="A16" s="24" t="s">
        <v>7</v>
      </c>
      <c r="B16" s="29">
        <v>4870</v>
      </c>
      <c r="C16" s="33">
        <v>3473813471.9000001</v>
      </c>
      <c r="D16" s="34">
        <v>670000</v>
      </c>
      <c r="E16" s="33">
        <v>47987976.710000001</v>
      </c>
      <c r="F16" s="34">
        <v>9547.5</v>
      </c>
    </row>
    <row r="17" spans="1:6" ht="15" x14ac:dyDescent="0.25">
      <c r="A17" s="24"/>
      <c r="B17" s="35"/>
      <c r="C17" s="33"/>
      <c r="D17" s="34"/>
      <c r="E17" s="33"/>
      <c r="F17" s="34"/>
    </row>
    <row r="18" spans="1:6" ht="15" x14ac:dyDescent="0.25">
      <c r="A18" s="13" t="s">
        <v>2</v>
      </c>
      <c r="B18" s="36">
        <f>SUM(B12:B16)</f>
        <v>23251</v>
      </c>
      <c r="C18" s="37">
        <f>SUM(C12:C16)</f>
        <v>24195482843.5</v>
      </c>
      <c r="D18" s="174">
        <v>830000</v>
      </c>
      <c r="E18" s="37">
        <f>SUM(E12:E16)</f>
        <v>340832832.33999997</v>
      </c>
      <c r="F18" s="174">
        <v>11827.5</v>
      </c>
    </row>
    <row r="19" spans="1:6" ht="15" customHeight="1" x14ac:dyDescent="0.2"/>
    <row r="20" spans="1:6" ht="15" x14ac:dyDescent="0.25">
      <c r="A20" s="210" t="s">
        <v>88</v>
      </c>
      <c r="B20" s="211"/>
      <c r="C20" s="211"/>
      <c r="D20" s="211"/>
      <c r="E20" s="211"/>
      <c r="F20" s="212"/>
    </row>
    <row r="21" spans="1:6" ht="15" customHeight="1" x14ac:dyDescent="0.25">
      <c r="A21" s="21"/>
      <c r="B21" s="22"/>
      <c r="C21" s="208" t="s">
        <v>16</v>
      </c>
      <c r="D21" s="209"/>
      <c r="E21" s="208" t="s">
        <v>17</v>
      </c>
      <c r="F21" s="209"/>
    </row>
    <row r="22" spans="1:6" ht="28.5" customHeight="1" x14ac:dyDescent="0.25">
      <c r="A22" s="13" t="s">
        <v>15</v>
      </c>
      <c r="B22" s="23" t="s">
        <v>8</v>
      </c>
      <c r="C22" s="2" t="s">
        <v>76</v>
      </c>
      <c r="D22" s="3" t="s">
        <v>1</v>
      </c>
      <c r="E22" s="2" t="s">
        <v>76</v>
      </c>
      <c r="F22" s="3" t="s">
        <v>1</v>
      </c>
    </row>
    <row r="23" spans="1:6" ht="15" x14ac:dyDescent="0.25">
      <c r="A23" s="24"/>
      <c r="B23" s="25"/>
      <c r="C23" s="26"/>
      <c r="D23" s="27"/>
      <c r="E23" s="26"/>
      <c r="F23" s="28"/>
    </row>
    <row r="24" spans="1:6" ht="13.9" customHeight="1" x14ac:dyDescent="0.25">
      <c r="A24" s="24" t="s">
        <v>3</v>
      </c>
      <c r="B24" s="29">
        <v>8234</v>
      </c>
      <c r="C24" s="30">
        <v>10721321359</v>
      </c>
      <c r="D24" s="175">
        <v>825000</v>
      </c>
      <c r="E24" s="30">
        <v>149730312.59</v>
      </c>
      <c r="F24" s="175">
        <v>11756.25</v>
      </c>
    </row>
    <row r="25" spans="1:6" ht="13.9" customHeight="1" x14ac:dyDescent="0.25">
      <c r="A25" s="24" t="s">
        <v>4</v>
      </c>
      <c r="B25" s="29">
        <v>1025</v>
      </c>
      <c r="C25" s="33">
        <v>287667266.79000002</v>
      </c>
      <c r="D25" s="34">
        <v>245000</v>
      </c>
      <c r="E25" s="33">
        <v>3119914.42</v>
      </c>
      <c r="F25" s="34">
        <v>2450</v>
      </c>
    </row>
    <row r="26" spans="1:6" ht="13.9" customHeight="1" x14ac:dyDescent="0.25">
      <c r="A26" s="24" t="s">
        <v>5</v>
      </c>
      <c r="B26" s="29">
        <v>2848</v>
      </c>
      <c r="C26" s="33">
        <v>1811706452.3</v>
      </c>
      <c r="D26" s="34">
        <v>460000</v>
      </c>
      <c r="E26" s="33">
        <v>22111863.690000001</v>
      </c>
      <c r="F26" s="34">
        <v>4450</v>
      </c>
    </row>
    <row r="27" spans="1:6" ht="13.9" customHeight="1" x14ac:dyDescent="0.25">
      <c r="A27" s="24" t="s">
        <v>6</v>
      </c>
      <c r="B27" s="29">
        <v>4633</v>
      </c>
      <c r="C27" s="33">
        <v>1610221708.2</v>
      </c>
      <c r="D27" s="34">
        <v>320000</v>
      </c>
      <c r="E27" s="33">
        <v>17509815.559999999</v>
      </c>
      <c r="F27" s="34">
        <v>3180</v>
      </c>
    </row>
    <row r="28" spans="1:6" ht="13.9" customHeight="1" x14ac:dyDescent="0.25">
      <c r="A28" s="24" t="s">
        <v>7</v>
      </c>
      <c r="B28" s="29">
        <v>121</v>
      </c>
      <c r="C28" s="33">
        <v>30701700</v>
      </c>
      <c r="D28" s="34">
        <v>240000</v>
      </c>
      <c r="E28" s="33">
        <v>315857</v>
      </c>
      <c r="F28" s="34">
        <v>2400</v>
      </c>
    </row>
    <row r="29" spans="1:6" ht="13.9" customHeight="1" x14ac:dyDescent="0.25">
      <c r="A29" s="24"/>
      <c r="B29" s="35"/>
      <c r="C29" s="33"/>
      <c r="D29" s="34"/>
      <c r="E29" s="33"/>
      <c r="F29" s="34"/>
    </row>
    <row r="30" spans="1:6" ht="13.9" customHeight="1" x14ac:dyDescent="0.25">
      <c r="A30" s="13" t="s">
        <v>2</v>
      </c>
      <c r="B30" s="36">
        <f>SUM(B24:B28)</f>
        <v>16861</v>
      </c>
      <c r="C30" s="37">
        <f>SUM(C24:C28)</f>
        <v>14461618486.290001</v>
      </c>
      <c r="D30" s="174">
        <v>500000</v>
      </c>
      <c r="E30" s="37">
        <f>SUM(E24:E28)</f>
        <v>192787763.25999999</v>
      </c>
      <c r="F30" s="174">
        <v>5000</v>
      </c>
    </row>
    <row r="31" spans="1:6" ht="15" x14ac:dyDescent="0.25">
      <c r="A31" s="38"/>
      <c r="B31" s="39"/>
      <c r="C31" s="40"/>
      <c r="D31" s="41"/>
      <c r="E31" s="40"/>
      <c r="F31" s="41"/>
    </row>
    <row r="32" spans="1:6" ht="15" x14ac:dyDescent="0.25">
      <c r="A32" s="210" t="s">
        <v>89</v>
      </c>
      <c r="B32" s="211"/>
      <c r="C32" s="211"/>
      <c r="D32" s="211"/>
      <c r="E32" s="211"/>
      <c r="F32" s="212"/>
    </row>
    <row r="33" spans="1:6" ht="15" customHeight="1" x14ac:dyDescent="0.25">
      <c r="A33" s="21"/>
      <c r="B33" s="22"/>
      <c r="C33" s="208" t="s">
        <v>16</v>
      </c>
      <c r="D33" s="209"/>
      <c r="E33" s="208" t="s">
        <v>17</v>
      </c>
      <c r="F33" s="209"/>
    </row>
    <row r="34" spans="1:6" ht="28.5" customHeight="1" x14ac:dyDescent="0.25">
      <c r="A34" s="13" t="s">
        <v>15</v>
      </c>
      <c r="B34" s="23" t="s">
        <v>8</v>
      </c>
      <c r="C34" s="2" t="s">
        <v>76</v>
      </c>
      <c r="D34" s="3" t="s">
        <v>1</v>
      </c>
      <c r="E34" s="2" t="s">
        <v>76</v>
      </c>
      <c r="F34" s="3" t="s">
        <v>1</v>
      </c>
    </row>
    <row r="35" spans="1:6" ht="15" x14ac:dyDescent="0.25">
      <c r="A35" s="24"/>
      <c r="B35" s="25"/>
      <c r="C35" s="26"/>
      <c r="D35" s="27"/>
      <c r="E35" s="26"/>
      <c r="F35" s="28"/>
    </row>
    <row r="36" spans="1:6" ht="13.9" customHeight="1" x14ac:dyDescent="0.25">
      <c r="A36" s="24" t="s">
        <v>3</v>
      </c>
      <c r="B36" s="29">
        <v>7054</v>
      </c>
      <c r="C36" s="30">
        <v>19442906871</v>
      </c>
      <c r="D36" s="175">
        <v>1665056.25</v>
      </c>
      <c r="E36" s="30">
        <v>276727108.44</v>
      </c>
      <c r="F36" s="175">
        <v>23727.05</v>
      </c>
    </row>
    <row r="37" spans="1:6" ht="13.9" customHeight="1" x14ac:dyDescent="0.25">
      <c r="A37" s="24" t="s">
        <v>4</v>
      </c>
      <c r="B37" s="29">
        <v>397</v>
      </c>
      <c r="C37" s="33">
        <v>128204163.51000001</v>
      </c>
      <c r="D37" s="34">
        <v>250000</v>
      </c>
      <c r="E37" s="33">
        <v>1459906.89</v>
      </c>
      <c r="F37" s="34">
        <v>2500</v>
      </c>
    </row>
    <row r="38" spans="1:6" ht="13.9" customHeight="1" x14ac:dyDescent="0.25">
      <c r="A38" s="24" t="s">
        <v>5</v>
      </c>
      <c r="B38" s="29">
        <v>5226</v>
      </c>
      <c r="C38" s="33">
        <v>6313946749.3000002</v>
      </c>
      <c r="D38" s="34">
        <v>950500</v>
      </c>
      <c r="E38" s="33">
        <v>88949179.709999993</v>
      </c>
      <c r="F38" s="34">
        <v>13557.094999999999</v>
      </c>
    </row>
    <row r="39" spans="1:6" ht="13.9" customHeight="1" x14ac:dyDescent="0.25">
      <c r="A39" s="24" t="s">
        <v>6</v>
      </c>
      <c r="B39" s="29">
        <v>2838</v>
      </c>
      <c r="C39" s="33">
        <v>2052918455.5999999</v>
      </c>
      <c r="D39" s="34">
        <v>625000</v>
      </c>
      <c r="E39" s="33">
        <v>28030079.300000001</v>
      </c>
      <c r="F39" s="34">
        <v>8906.25</v>
      </c>
    </row>
    <row r="40" spans="1:6" ht="13.9" customHeight="1" x14ac:dyDescent="0.25">
      <c r="A40" s="24" t="s">
        <v>7</v>
      </c>
      <c r="B40" s="29">
        <v>569</v>
      </c>
      <c r="C40" s="33">
        <v>232050192.62</v>
      </c>
      <c r="D40" s="34">
        <v>405000</v>
      </c>
      <c r="E40" s="33">
        <v>2607501.0499999998</v>
      </c>
      <c r="F40" s="34">
        <v>4050</v>
      </c>
    </row>
    <row r="41" spans="1:6" ht="13.9" customHeight="1" x14ac:dyDescent="0.25">
      <c r="A41" s="24"/>
      <c r="B41" s="35"/>
      <c r="C41" s="33"/>
      <c r="D41" s="34"/>
      <c r="E41" s="33"/>
      <c r="F41" s="34"/>
    </row>
    <row r="42" spans="1:6" ht="13.9" customHeight="1" x14ac:dyDescent="0.25">
      <c r="A42" s="13" t="s">
        <v>2</v>
      </c>
      <c r="B42" s="36">
        <f>SUM(B36:B40)</f>
        <v>16084</v>
      </c>
      <c r="C42" s="37">
        <f>SUM(C36:C40)</f>
        <v>28170026432.029995</v>
      </c>
      <c r="D42" s="174">
        <v>995000</v>
      </c>
      <c r="E42" s="37">
        <f>SUM(E36:E40)</f>
        <v>397773775.38999999</v>
      </c>
      <c r="F42" s="174">
        <v>14178.75</v>
      </c>
    </row>
    <row r="43" spans="1:6" ht="15" x14ac:dyDescent="0.25">
      <c r="A43" s="38"/>
      <c r="B43" s="39"/>
      <c r="C43" s="40"/>
      <c r="D43" s="41"/>
      <c r="E43" s="40"/>
      <c r="F43" s="41"/>
    </row>
    <row r="44" spans="1:6" ht="13.9" customHeight="1" x14ac:dyDescent="0.25">
      <c r="A44" s="210" t="s">
        <v>38</v>
      </c>
      <c r="B44" s="211"/>
      <c r="C44" s="211"/>
      <c r="D44" s="211"/>
      <c r="E44" s="211"/>
      <c r="F44" s="212"/>
    </row>
    <row r="45" spans="1:6" ht="15" customHeight="1" x14ac:dyDescent="0.25">
      <c r="A45" s="21"/>
      <c r="B45" s="22"/>
      <c r="C45" s="208" t="s">
        <v>16</v>
      </c>
      <c r="D45" s="209"/>
      <c r="E45" s="208" t="s">
        <v>17</v>
      </c>
      <c r="F45" s="209"/>
    </row>
    <row r="46" spans="1:6" ht="28.5" customHeight="1" x14ac:dyDescent="0.25">
      <c r="A46" s="13" t="s">
        <v>15</v>
      </c>
      <c r="B46" s="23" t="s">
        <v>8</v>
      </c>
      <c r="C46" s="2" t="s">
        <v>76</v>
      </c>
      <c r="D46" s="3" t="s">
        <v>1</v>
      </c>
      <c r="E46" s="2" t="s">
        <v>76</v>
      </c>
      <c r="F46" s="3" t="s">
        <v>1</v>
      </c>
    </row>
    <row r="47" spans="1:6" ht="13.9" customHeight="1" x14ac:dyDescent="0.25">
      <c r="A47" s="24"/>
      <c r="B47" s="25"/>
      <c r="C47" s="26"/>
      <c r="D47" s="27"/>
      <c r="E47" s="26"/>
      <c r="F47" s="28"/>
    </row>
    <row r="48" spans="1:6" ht="13.9" customHeight="1" x14ac:dyDescent="0.25">
      <c r="A48" s="24" t="s">
        <v>3</v>
      </c>
      <c r="B48" s="29">
        <v>1181</v>
      </c>
      <c r="C48" s="30">
        <v>22161633201</v>
      </c>
      <c r="D48" s="175">
        <v>4193580</v>
      </c>
      <c r="E48" s="30">
        <v>581399388.60000002</v>
      </c>
      <c r="F48" s="175">
        <v>110081.48</v>
      </c>
    </row>
    <row r="49" spans="1:6" ht="13.9" customHeight="1" x14ac:dyDescent="0.25">
      <c r="A49" s="24" t="s">
        <v>4</v>
      </c>
      <c r="B49" s="29">
        <v>618</v>
      </c>
      <c r="C49" s="33">
        <v>2402937834.5</v>
      </c>
      <c r="D49" s="34">
        <v>1224500</v>
      </c>
      <c r="E49" s="33">
        <v>59937938.82</v>
      </c>
      <c r="F49" s="34">
        <v>31815</v>
      </c>
    </row>
    <row r="50" spans="1:6" ht="13.9" customHeight="1" x14ac:dyDescent="0.25">
      <c r="A50" s="24" t="s">
        <v>5</v>
      </c>
      <c r="B50" s="29">
        <v>2238</v>
      </c>
      <c r="C50" s="33">
        <v>10127690950</v>
      </c>
      <c r="D50" s="34">
        <v>1700000</v>
      </c>
      <c r="E50" s="33">
        <v>265054897.11000001</v>
      </c>
      <c r="F50" s="34">
        <v>44625</v>
      </c>
    </row>
    <row r="51" spans="1:6" ht="13.9" customHeight="1" x14ac:dyDescent="0.25">
      <c r="A51" s="24" t="s">
        <v>6</v>
      </c>
      <c r="B51" s="29">
        <v>1318</v>
      </c>
      <c r="C51" s="33">
        <v>5262937705.5</v>
      </c>
      <c r="D51" s="34">
        <v>1400000</v>
      </c>
      <c r="E51" s="33">
        <v>137561930.00999999</v>
      </c>
      <c r="F51" s="34">
        <v>36750</v>
      </c>
    </row>
    <row r="52" spans="1:6" ht="13.9" customHeight="1" x14ac:dyDescent="0.25">
      <c r="A52" s="24" t="s">
        <v>7</v>
      </c>
      <c r="B52" s="29">
        <v>310</v>
      </c>
      <c r="C52" s="33">
        <v>538984774.13</v>
      </c>
      <c r="D52" s="34">
        <v>800000</v>
      </c>
      <c r="E52" s="33">
        <v>13836224.050000001</v>
      </c>
      <c r="F52" s="34">
        <v>21000</v>
      </c>
    </row>
    <row r="53" spans="1:6" ht="13.9" customHeight="1" x14ac:dyDescent="0.25">
      <c r="A53" s="24"/>
      <c r="B53" s="35"/>
      <c r="C53" s="33"/>
      <c r="D53" s="34"/>
      <c r="E53" s="33"/>
      <c r="F53" s="34"/>
    </row>
    <row r="54" spans="1:6" ht="13.9" customHeight="1" x14ac:dyDescent="0.25">
      <c r="A54" s="13" t="s">
        <v>2</v>
      </c>
      <c r="B54" s="36">
        <f>SUM(B48:B52)</f>
        <v>5665</v>
      </c>
      <c r="C54" s="37">
        <f>SUM(C48:C52)</f>
        <v>40494184465.129997</v>
      </c>
      <c r="D54" s="174">
        <v>1680000</v>
      </c>
      <c r="E54" s="37">
        <f>SUM(E48:E52)</f>
        <v>1057790378.59</v>
      </c>
      <c r="F54" s="174">
        <v>43968.75</v>
      </c>
    </row>
    <row r="55" spans="1:6" ht="15" x14ac:dyDescent="0.25">
      <c r="A55" s="38"/>
      <c r="B55" s="39"/>
      <c r="C55" s="40"/>
      <c r="D55" s="41"/>
      <c r="E55" s="40"/>
      <c r="F55" s="41"/>
    </row>
    <row r="56" spans="1:6" ht="13.9" customHeight="1" x14ac:dyDescent="0.25">
      <c r="A56" s="210" t="s">
        <v>39</v>
      </c>
      <c r="B56" s="211"/>
      <c r="C56" s="211"/>
      <c r="D56" s="211"/>
      <c r="E56" s="211"/>
      <c r="F56" s="212"/>
    </row>
    <row r="57" spans="1:6" ht="15" customHeight="1" x14ac:dyDescent="0.25">
      <c r="A57" s="21"/>
      <c r="B57" s="22"/>
      <c r="C57" s="208" t="s">
        <v>16</v>
      </c>
      <c r="D57" s="209"/>
      <c r="E57" s="208" t="s">
        <v>17</v>
      </c>
      <c r="F57" s="209"/>
    </row>
    <row r="58" spans="1:6" ht="28.5" customHeight="1" x14ac:dyDescent="0.25">
      <c r="A58" s="13" t="s">
        <v>15</v>
      </c>
      <c r="B58" s="23" t="s">
        <v>8</v>
      </c>
      <c r="C58" s="2" t="s">
        <v>76</v>
      </c>
      <c r="D58" s="3" t="s">
        <v>1</v>
      </c>
      <c r="E58" s="2" t="s">
        <v>76</v>
      </c>
      <c r="F58" s="3" t="s">
        <v>1</v>
      </c>
    </row>
    <row r="59" spans="1:6" ht="15" x14ac:dyDescent="0.25">
      <c r="A59" s="24"/>
      <c r="B59" s="25"/>
      <c r="C59" s="26"/>
      <c r="D59" s="27"/>
      <c r="E59" s="26"/>
      <c r="F59" s="28"/>
    </row>
    <row r="60" spans="1:6" ht="15" x14ac:dyDescent="0.25">
      <c r="A60" s="24" t="s">
        <v>3</v>
      </c>
      <c r="B60" s="29">
        <f>B48+B36+B24+B12</f>
        <v>16695</v>
      </c>
      <c r="C60" s="30">
        <f>C48+C36+C24+C12</f>
        <v>54048061391.099998</v>
      </c>
      <c r="D60" s="175">
        <v>1250000</v>
      </c>
      <c r="E60" s="30">
        <f>E48+E36+E24+E12</f>
        <v>1032451425.36</v>
      </c>
      <c r="F60" s="175">
        <v>17812.5</v>
      </c>
    </row>
    <row r="61" spans="1:6" ht="15" x14ac:dyDescent="0.25">
      <c r="A61" s="24" t="s">
        <v>4</v>
      </c>
      <c r="B61" s="29">
        <f t="shared" ref="B61:C64" si="0">B49+B37+B25+B13</f>
        <v>4617</v>
      </c>
      <c r="C61" s="33">
        <f>C49+C37+C25+C13</f>
        <v>4704885256.5</v>
      </c>
      <c r="D61" s="34">
        <v>610000</v>
      </c>
      <c r="E61" s="33">
        <f>E49+E37+E25+E13</f>
        <v>90762216.310000002</v>
      </c>
      <c r="F61" s="34">
        <v>8763.75</v>
      </c>
    </row>
    <row r="62" spans="1:6" ht="15" x14ac:dyDescent="0.25">
      <c r="A62" s="24" t="s">
        <v>5</v>
      </c>
      <c r="B62" s="29">
        <f t="shared" si="0"/>
        <v>16571</v>
      </c>
      <c r="C62" s="33">
        <f t="shared" si="0"/>
        <v>26826606364.399998</v>
      </c>
      <c r="D62" s="34">
        <v>980000</v>
      </c>
      <c r="E62" s="33">
        <f t="shared" ref="E62:E64" si="1">E50+E38+E26+E14</f>
        <v>497704801.43000001</v>
      </c>
      <c r="F62" s="34">
        <v>14107.5</v>
      </c>
    </row>
    <row r="63" spans="1:6" ht="15" x14ac:dyDescent="0.25">
      <c r="A63" s="24" t="s">
        <v>6</v>
      </c>
      <c r="B63" s="29">
        <f t="shared" si="0"/>
        <v>18108</v>
      </c>
      <c r="C63" s="33">
        <f t="shared" si="0"/>
        <v>17466209076.300003</v>
      </c>
      <c r="D63" s="34">
        <v>698866.5</v>
      </c>
      <c r="E63" s="33">
        <f t="shared" si="1"/>
        <v>303518747.67000002</v>
      </c>
      <c r="F63" s="34">
        <v>9975</v>
      </c>
    </row>
    <row r="64" spans="1:6" ht="15" x14ac:dyDescent="0.25">
      <c r="A64" s="24" t="s">
        <v>7</v>
      </c>
      <c r="B64" s="29">
        <f t="shared" si="0"/>
        <v>5870</v>
      </c>
      <c r="C64" s="33">
        <f t="shared" si="0"/>
        <v>4275550138.6500001</v>
      </c>
      <c r="D64" s="34">
        <v>645000</v>
      </c>
      <c r="E64" s="33">
        <f t="shared" si="1"/>
        <v>64747558.810000002</v>
      </c>
      <c r="F64" s="34">
        <v>9258.5349999999999</v>
      </c>
    </row>
    <row r="65" spans="1:6" ht="15" x14ac:dyDescent="0.25">
      <c r="A65" s="24"/>
      <c r="B65" s="35"/>
      <c r="C65" s="33"/>
      <c r="D65" s="34"/>
      <c r="E65" s="33"/>
      <c r="F65" s="34"/>
    </row>
    <row r="66" spans="1:6" ht="15" x14ac:dyDescent="0.25">
      <c r="A66" s="13" t="s">
        <v>2</v>
      </c>
      <c r="B66" s="36">
        <f>SUM(B60:B64)</f>
        <v>61861</v>
      </c>
      <c r="C66" s="37">
        <f>SUM(C60:C64)</f>
        <v>107321312226.95</v>
      </c>
      <c r="D66" s="174">
        <v>820000</v>
      </c>
      <c r="E66" s="37">
        <f>SUM(E60:E64)</f>
        <v>1989184749.5800002</v>
      </c>
      <c r="F66" s="174">
        <v>11827.5</v>
      </c>
    </row>
    <row r="67" spans="1:6" ht="15" x14ac:dyDescent="0.25">
      <c r="A67" s="38"/>
      <c r="B67" s="39"/>
      <c r="C67" s="40"/>
      <c r="D67" s="41"/>
      <c r="E67" s="40"/>
      <c r="F67" s="41"/>
    </row>
  </sheetData>
  <mergeCells count="20">
    <mergeCell ref="A1:F1"/>
    <mergeCell ref="A2:F2"/>
    <mergeCell ref="A4:F4"/>
    <mergeCell ref="A5:F5"/>
    <mergeCell ref="A6:F6"/>
    <mergeCell ref="A8:F8"/>
    <mergeCell ref="A20:F20"/>
    <mergeCell ref="A32:F32"/>
    <mergeCell ref="A44:F44"/>
    <mergeCell ref="A56:F56"/>
    <mergeCell ref="C9:D9"/>
    <mergeCell ref="E9:F9"/>
    <mergeCell ref="C21:D21"/>
    <mergeCell ref="E21:F21"/>
    <mergeCell ref="C57:D57"/>
    <mergeCell ref="E57:F57"/>
    <mergeCell ref="C33:D33"/>
    <mergeCell ref="E33:F33"/>
    <mergeCell ref="C45:D45"/>
    <mergeCell ref="E45:F45"/>
  </mergeCells>
  <printOptions horizontalCentered="1"/>
  <pageMargins left="0" right="0" top="0" bottom="0" header="0.3" footer="0.3"/>
  <pageSetup fitToHeight="2" orientation="portrait" horizontalDpi="4294967295" verticalDpi="4294967295" r:id="rId1"/>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
  <sheetViews>
    <sheetView showGridLines="0" zoomScaleNormal="100" workbookViewId="0">
      <selection sqref="A1:H1"/>
    </sheetView>
  </sheetViews>
  <sheetFormatPr defaultColWidth="9.140625" defaultRowHeight="14.25" x14ac:dyDescent="0.2"/>
  <cols>
    <col min="1" max="1" width="18" style="1" customWidth="1"/>
    <col min="2" max="2" width="10.85546875" style="1" customWidth="1"/>
    <col min="3" max="3" width="16.42578125" style="1" customWidth="1"/>
    <col min="4" max="4" width="13.42578125" style="1" customWidth="1"/>
    <col min="5" max="5" width="16.85546875" style="1" customWidth="1"/>
    <col min="6" max="6" width="14.85546875" style="1" customWidth="1"/>
    <col min="7" max="7" width="10.85546875" style="1" customWidth="1"/>
    <col min="8" max="8" width="12.7109375" style="1" customWidth="1"/>
    <col min="9" max="16384" width="9.140625" style="1"/>
  </cols>
  <sheetData>
    <row r="1" spans="1:8" ht="15.75" x14ac:dyDescent="0.2">
      <c r="A1" s="199" t="s">
        <v>56</v>
      </c>
      <c r="B1" s="199"/>
      <c r="C1" s="199"/>
      <c r="D1" s="199"/>
      <c r="E1" s="199"/>
      <c r="F1" s="199"/>
      <c r="G1" s="199"/>
      <c r="H1" s="199"/>
    </row>
    <row r="2" spans="1:8" ht="15.75" customHeight="1" x14ac:dyDescent="0.2">
      <c r="A2" s="200" t="s">
        <v>83</v>
      </c>
      <c r="B2" s="200"/>
      <c r="C2" s="200"/>
      <c r="D2" s="200"/>
      <c r="E2" s="200"/>
      <c r="F2" s="200"/>
      <c r="G2" s="200"/>
      <c r="H2" s="200"/>
    </row>
    <row r="3" spans="1:8" ht="15.75" x14ac:dyDescent="0.25">
      <c r="A3" s="163"/>
      <c r="B3" s="164"/>
      <c r="C3" s="164"/>
      <c r="D3" s="164"/>
      <c r="E3" s="164"/>
      <c r="F3" s="164"/>
    </row>
    <row r="4" spans="1:8" ht="15.75" x14ac:dyDescent="0.2">
      <c r="A4" s="199" t="s">
        <v>64</v>
      </c>
      <c r="B4" s="199"/>
      <c r="C4" s="199"/>
      <c r="D4" s="199"/>
      <c r="E4" s="199"/>
      <c r="F4" s="199"/>
      <c r="G4" s="199"/>
      <c r="H4" s="199"/>
    </row>
    <row r="5" spans="1:8" ht="16.5" x14ac:dyDescent="0.25">
      <c r="A5" s="201" t="s">
        <v>75</v>
      </c>
      <c r="B5" s="201"/>
      <c r="C5" s="201"/>
      <c r="D5" s="201"/>
      <c r="E5" s="201"/>
      <c r="F5" s="201"/>
      <c r="G5" s="201"/>
      <c r="H5" s="201"/>
    </row>
    <row r="6" spans="1:8" ht="15.75" x14ac:dyDescent="0.25">
      <c r="A6" s="201" t="s">
        <v>60</v>
      </c>
      <c r="B6" s="201"/>
      <c r="C6" s="201"/>
      <c r="D6" s="201"/>
      <c r="E6" s="201"/>
      <c r="F6" s="201"/>
      <c r="G6" s="201"/>
      <c r="H6" s="201"/>
    </row>
    <row r="7" spans="1:8" ht="15.75" x14ac:dyDescent="0.25">
      <c r="A7" s="201" t="s">
        <v>61</v>
      </c>
      <c r="B7" s="201"/>
      <c r="C7" s="201"/>
      <c r="D7" s="201"/>
      <c r="E7" s="201"/>
      <c r="F7" s="201"/>
      <c r="G7" s="201"/>
      <c r="H7" s="201"/>
    </row>
    <row r="8" spans="1:8" ht="15" x14ac:dyDescent="0.25">
      <c r="A8" s="20"/>
      <c r="C8" s="142"/>
      <c r="E8" s="142"/>
    </row>
    <row r="9" spans="1:8" ht="15" customHeight="1" x14ac:dyDescent="0.25">
      <c r="A9" s="214" t="s">
        <v>0</v>
      </c>
      <c r="B9" s="215"/>
      <c r="C9" s="215"/>
      <c r="D9" s="215"/>
      <c r="E9" s="215"/>
      <c r="F9" s="215"/>
      <c r="G9" s="215"/>
      <c r="H9" s="216"/>
    </row>
    <row r="10" spans="1:8" ht="15" customHeight="1" x14ac:dyDescent="0.25">
      <c r="A10" s="21"/>
      <c r="B10" s="213" t="s">
        <v>8</v>
      </c>
      <c r="C10" s="209"/>
      <c r="D10" s="208" t="s">
        <v>16</v>
      </c>
      <c r="E10" s="208"/>
      <c r="F10" s="209"/>
      <c r="G10" s="208" t="s">
        <v>17</v>
      </c>
      <c r="H10" s="209"/>
    </row>
    <row r="11" spans="1:8" ht="31.5" x14ac:dyDescent="0.3">
      <c r="A11" s="13" t="s">
        <v>16</v>
      </c>
      <c r="B11" s="54" t="s">
        <v>23</v>
      </c>
      <c r="C11" s="3" t="s">
        <v>37</v>
      </c>
      <c r="D11" s="2" t="s">
        <v>78</v>
      </c>
      <c r="E11" s="55" t="s">
        <v>55</v>
      </c>
      <c r="F11" s="3" t="s">
        <v>1</v>
      </c>
      <c r="G11" s="2" t="s">
        <v>79</v>
      </c>
      <c r="H11" s="3" t="s">
        <v>1</v>
      </c>
    </row>
    <row r="12" spans="1:8" ht="15" x14ac:dyDescent="0.25">
      <c r="A12" s="24"/>
      <c r="B12" s="25"/>
      <c r="C12" s="28"/>
      <c r="D12" s="186"/>
      <c r="E12" s="186"/>
      <c r="F12" s="185"/>
      <c r="G12" s="186"/>
      <c r="H12" s="28"/>
    </row>
    <row r="13" spans="1:8" ht="15" x14ac:dyDescent="0.25">
      <c r="A13" s="24" t="s">
        <v>21</v>
      </c>
      <c r="B13" s="29">
        <v>1150</v>
      </c>
      <c r="C13" s="32">
        <v>0.43742868010650438</v>
      </c>
      <c r="D13" s="30">
        <v>406697429.98000002</v>
      </c>
      <c r="E13" s="31">
        <v>0.42957364488936639</v>
      </c>
      <c r="F13" s="175">
        <v>390000</v>
      </c>
      <c r="G13" s="30">
        <v>4068034.14</v>
      </c>
      <c r="H13" s="175">
        <v>3900</v>
      </c>
    </row>
    <row r="14" spans="1:8" ht="15" x14ac:dyDescent="0.25">
      <c r="A14" s="24" t="s">
        <v>9</v>
      </c>
      <c r="B14" s="29">
        <v>1860</v>
      </c>
      <c r="C14" s="32">
        <v>0.13574660633484162</v>
      </c>
      <c r="D14" s="33">
        <v>1376316214.3</v>
      </c>
      <c r="E14" s="31">
        <v>0.13193293093975239</v>
      </c>
      <c r="F14" s="34">
        <v>725000</v>
      </c>
      <c r="G14" s="33">
        <v>19612506.329999998</v>
      </c>
      <c r="H14" s="34">
        <v>10331.25</v>
      </c>
    </row>
    <row r="15" spans="1:8" ht="15" x14ac:dyDescent="0.25">
      <c r="A15" s="24" t="s">
        <v>10</v>
      </c>
      <c r="B15" s="29">
        <v>1066</v>
      </c>
      <c r="C15" s="32">
        <v>0.18724749692604953</v>
      </c>
      <c r="D15" s="33">
        <v>1490819981</v>
      </c>
      <c r="E15" s="31">
        <v>0.19158013173358698</v>
      </c>
      <c r="F15" s="34">
        <v>1342500</v>
      </c>
      <c r="G15" s="33">
        <v>21246212.280000001</v>
      </c>
      <c r="H15" s="34">
        <v>19130.625</v>
      </c>
    </row>
    <row r="16" spans="1:8" ht="15" x14ac:dyDescent="0.25">
      <c r="A16" s="24" t="s">
        <v>11</v>
      </c>
      <c r="B16" s="35">
        <v>303</v>
      </c>
      <c r="C16" s="32">
        <v>0.29793510324483774</v>
      </c>
      <c r="D16" s="33">
        <v>903814393.88</v>
      </c>
      <c r="E16" s="31">
        <v>0.30684669587576957</v>
      </c>
      <c r="F16" s="34">
        <v>2750000</v>
      </c>
      <c r="G16" s="33">
        <v>12879355.16</v>
      </c>
      <c r="H16" s="34">
        <v>39187.5</v>
      </c>
    </row>
    <row r="17" spans="1:8" ht="15" x14ac:dyDescent="0.25">
      <c r="A17" s="24" t="s">
        <v>12</v>
      </c>
      <c r="B17" s="35">
        <v>108</v>
      </c>
      <c r="C17" s="32">
        <v>0.59340659340659341</v>
      </c>
      <c r="D17" s="33">
        <v>880275909.41999996</v>
      </c>
      <c r="E17" s="31">
        <v>0.62922932309300827</v>
      </c>
      <c r="F17" s="34">
        <v>7462500</v>
      </c>
      <c r="G17" s="33">
        <v>12600385.029999999</v>
      </c>
      <c r="H17" s="34">
        <v>106340.625</v>
      </c>
    </row>
    <row r="18" spans="1:8" ht="15" x14ac:dyDescent="0.25">
      <c r="A18" s="24" t="s">
        <v>13</v>
      </c>
      <c r="B18" s="35">
        <v>11</v>
      </c>
      <c r="C18" s="32">
        <v>0.84615384615384615</v>
      </c>
      <c r="D18" s="33">
        <v>190150000</v>
      </c>
      <c r="E18" s="31">
        <v>0.84718200044553349</v>
      </c>
      <c r="F18" s="34">
        <v>17000000</v>
      </c>
      <c r="G18" s="33">
        <v>2709637.5</v>
      </c>
      <c r="H18" s="34">
        <v>242250</v>
      </c>
    </row>
    <row r="19" spans="1:8" ht="14.25" customHeight="1" x14ac:dyDescent="0.25">
      <c r="A19" s="24" t="s">
        <v>14</v>
      </c>
      <c r="B19" s="35">
        <v>15</v>
      </c>
      <c r="C19" s="32">
        <v>1</v>
      </c>
      <c r="D19" s="33">
        <v>466176758</v>
      </c>
      <c r="E19" s="31">
        <v>1</v>
      </c>
      <c r="F19" s="34">
        <v>26500000</v>
      </c>
      <c r="G19" s="33">
        <v>6643018.7999999998</v>
      </c>
      <c r="H19" s="34">
        <v>377625</v>
      </c>
    </row>
    <row r="20" spans="1:8" ht="15" x14ac:dyDescent="0.25">
      <c r="A20" s="24"/>
      <c r="B20" s="35"/>
      <c r="C20" s="57"/>
      <c r="D20" s="33"/>
      <c r="E20" s="56"/>
      <c r="F20" s="34"/>
      <c r="G20" s="33"/>
      <c r="H20" s="34"/>
    </row>
    <row r="21" spans="1:8" ht="15" x14ac:dyDescent="0.25">
      <c r="A21" s="13" t="s">
        <v>2</v>
      </c>
      <c r="B21" s="36">
        <f>SUM(B13:B19)</f>
        <v>4513</v>
      </c>
      <c r="C21" s="58">
        <v>0.1940991785299557</v>
      </c>
      <c r="D21" s="37">
        <f>SUM(D13:D19)</f>
        <v>5714250686.5799999</v>
      </c>
      <c r="E21" s="59">
        <v>0.2361701447938615</v>
      </c>
      <c r="F21" s="174">
        <v>780000</v>
      </c>
      <c r="G21" s="37">
        <f>SUM(G13:G19)</f>
        <v>79759149.239999995</v>
      </c>
      <c r="H21" s="174">
        <v>11115</v>
      </c>
    </row>
    <row r="22" spans="1:8" ht="15" x14ac:dyDescent="0.25">
      <c r="A22" s="38"/>
      <c r="B22" s="39"/>
      <c r="C22" s="32"/>
      <c r="D22" s="40"/>
      <c r="E22" s="61"/>
      <c r="F22" s="41"/>
      <c r="G22" s="40"/>
      <c r="H22" s="41"/>
    </row>
    <row r="23" spans="1:8" ht="15" customHeight="1" x14ac:dyDescent="0.25">
      <c r="A23" s="210" t="s">
        <v>88</v>
      </c>
      <c r="B23" s="211"/>
      <c r="C23" s="211"/>
      <c r="D23" s="211"/>
      <c r="E23" s="211"/>
      <c r="F23" s="211"/>
      <c r="G23" s="211"/>
      <c r="H23" s="212"/>
    </row>
    <row r="24" spans="1:8" ht="15" customHeight="1" x14ac:dyDescent="0.25">
      <c r="A24" s="21"/>
      <c r="B24" s="213" t="s">
        <v>8</v>
      </c>
      <c r="C24" s="209"/>
      <c r="D24" s="208" t="s">
        <v>16</v>
      </c>
      <c r="E24" s="208"/>
      <c r="F24" s="209"/>
      <c r="G24" s="208" t="s">
        <v>17</v>
      </c>
      <c r="H24" s="209"/>
    </row>
    <row r="25" spans="1:8" ht="31.5" x14ac:dyDescent="0.3">
      <c r="A25" s="13" t="s">
        <v>16</v>
      </c>
      <c r="B25" s="54" t="s">
        <v>23</v>
      </c>
      <c r="C25" s="3" t="s">
        <v>37</v>
      </c>
      <c r="D25" s="2" t="s">
        <v>78</v>
      </c>
      <c r="E25" s="55" t="s">
        <v>55</v>
      </c>
      <c r="F25" s="3" t="s">
        <v>1</v>
      </c>
      <c r="G25" s="2" t="s">
        <v>79</v>
      </c>
      <c r="H25" s="3" t="s">
        <v>1</v>
      </c>
    </row>
    <row r="26" spans="1:8" ht="15" x14ac:dyDescent="0.25">
      <c r="A26" s="24"/>
      <c r="B26" s="25"/>
      <c r="C26" s="28"/>
      <c r="D26" s="186"/>
      <c r="E26" s="186"/>
      <c r="F26" s="185"/>
      <c r="G26" s="186"/>
      <c r="H26" s="28"/>
    </row>
    <row r="27" spans="1:8" ht="15" x14ac:dyDescent="0.25">
      <c r="A27" s="24" t="s">
        <v>21</v>
      </c>
      <c r="B27" s="29">
        <v>214</v>
      </c>
      <c r="C27" s="32">
        <v>2.5340438129070456E-2</v>
      </c>
      <c r="D27" s="30">
        <v>58836450.640000001</v>
      </c>
      <c r="E27" s="56">
        <v>2.2089559668080821E-2</v>
      </c>
      <c r="F27" s="175">
        <v>275000</v>
      </c>
      <c r="G27" s="30">
        <v>586851.66</v>
      </c>
      <c r="H27" s="175">
        <v>2750</v>
      </c>
    </row>
    <row r="28" spans="1:8" ht="15" x14ac:dyDescent="0.25">
      <c r="A28" s="24" t="s">
        <v>9</v>
      </c>
      <c r="B28" s="29">
        <v>119</v>
      </c>
      <c r="C28" s="32">
        <v>2.5243954179041152E-2</v>
      </c>
      <c r="D28" s="33">
        <v>84809224.840000004</v>
      </c>
      <c r="E28" s="56">
        <v>2.5204577979434289E-2</v>
      </c>
      <c r="F28" s="34">
        <v>720000</v>
      </c>
      <c r="G28" s="33">
        <v>1203125.8899999999</v>
      </c>
      <c r="H28" s="34">
        <v>10260</v>
      </c>
    </row>
    <row r="29" spans="1:8" ht="15" x14ac:dyDescent="0.25">
      <c r="A29" s="24" t="s">
        <v>10</v>
      </c>
      <c r="B29" s="29">
        <v>107</v>
      </c>
      <c r="C29" s="32">
        <v>4.5667947076397777E-2</v>
      </c>
      <c r="D29" s="33">
        <v>153589275.34</v>
      </c>
      <c r="E29" s="56">
        <v>4.5638759647178583E-2</v>
      </c>
      <c r="F29" s="34">
        <v>1375000</v>
      </c>
      <c r="G29" s="33">
        <v>1982980.54</v>
      </c>
      <c r="H29" s="34">
        <v>19237.5</v>
      </c>
    </row>
    <row r="30" spans="1:8" ht="15" x14ac:dyDescent="0.25">
      <c r="A30" s="24" t="s">
        <v>11</v>
      </c>
      <c r="B30" s="35">
        <v>86</v>
      </c>
      <c r="C30" s="32">
        <v>7.4978204010462068E-2</v>
      </c>
      <c r="D30" s="33">
        <v>273435417.02999997</v>
      </c>
      <c r="E30" s="56">
        <v>8.0582402945031675E-2</v>
      </c>
      <c r="F30" s="34">
        <v>2900000</v>
      </c>
      <c r="G30" s="33">
        <v>3739033.23</v>
      </c>
      <c r="H30" s="34">
        <v>41146.875</v>
      </c>
    </row>
    <row r="31" spans="1:8" ht="15" x14ac:dyDescent="0.25">
      <c r="A31" s="24" t="s">
        <v>12</v>
      </c>
      <c r="B31" s="35">
        <v>43</v>
      </c>
      <c r="C31" s="32">
        <v>0.21287128712871287</v>
      </c>
      <c r="D31" s="33">
        <v>343418510.5</v>
      </c>
      <c r="E31" s="56">
        <v>0.23105162598188903</v>
      </c>
      <c r="F31" s="34">
        <v>7100000</v>
      </c>
      <c r="G31" s="33">
        <v>4893713.7699999996</v>
      </c>
      <c r="H31" s="34">
        <v>101175</v>
      </c>
    </row>
    <row r="32" spans="1:8" ht="15" x14ac:dyDescent="0.25">
      <c r="A32" s="24" t="s">
        <v>13</v>
      </c>
      <c r="B32" s="35">
        <v>3</v>
      </c>
      <c r="C32" s="32">
        <v>0.42857142857142855</v>
      </c>
      <c r="D32" s="33">
        <v>50750000</v>
      </c>
      <c r="E32" s="56">
        <v>0.4234459741343346</v>
      </c>
      <c r="F32" s="34">
        <v>17250000</v>
      </c>
      <c r="G32" s="33">
        <v>723187.5</v>
      </c>
      <c r="H32" s="34">
        <v>245812.5</v>
      </c>
    </row>
    <row r="33" spans="1:8" ht="15" x14ac:dyDescent="0.25">
      <c r="A33" s="63" t="s">
        <v>14</v>
      </c>
      <c r="B33" s="176">
        <v>3</v>
      </c>
      <c r="C33" s="32">
        <v>1</v>
      </c>
      <c r="D33" s="33">
        <v>68500000</v>
      </c>
      <c r="E33" s="56">
        <v>1</v>
      </c>
      <c r="F33" s="34">
        <v>22500000</v>
      </c>
      <c r="G33" s="33">
        <v>976125</v>
      </c>
      <c r="H33" s="34">
        <v>320625</v>
      </c>
    </row>
    <row r="34" spans="1:8" ht="15" x14ac:dyDescent="0.25">
      <c r="A34" s="24"/>
      <c r="B34" s="35"/>
      <c r="C34" s="57"/>
      <c r="D34" s="33"/>
      <c r="E34" s="33"/>
      <c r="F34" s="34"/>
      <c r="G34" s="33"/>
      <c r="H34" s="34"/>
    </row>
    <row r="35" spans="1:8" ht="15" x14ac:dyDescent="0.25">
      <c r="A35" s="13" t="s">
        <v>2</v>
      </c>
      <c r="B35" s="36">
        <f>SUM(B27:B33)</f>
        <v>575</v>
      </c>
      <c r="C35" s="58">
        <v>3.410236640768638E-2</v>
      </c>
      <c r="D35" s="37">
        <f>SUM(D27:D33)</f>
        <v>1033338878.35</v>
      </c>
      <c r="E35" s="59">
        <v>7.1453888743528565E-2</v>
      </c>
      <c r="F35" s="174">
        <v>775000</v>
      </c>
      <c r="G35" s="37">
        <f>SUM(G27:G33)</f>
        <v>14105017.59</v>
      </c>
      <c r="H35" s="174">
        <v>10188.75</v>
      </c>
    </row>
    <row r="36" spans="1:8" x14ac:dyDescent="0.2">
      <c r="E36" s="62"/>
    </row>
    <row r="37" spans="1:8" ht="15" customHeight="1" x14ac:dyDescent="0.25">
      <c r="A37" s="210" t="s">
        <v>89</v>
      </c>
      <c r="B37" s="211"/>
      <c r="C37" s="211"/>
      <c r="D37" s="211"/>
      <c r="E37" s="211"/>
      <c r="F37" s="211"/>
      <c r="G37" s="211"/>
      <c r="H37" s="212"/>
    </row>
    <row r="38" spans="1:8" ht="15" customHeight="1" x14ac:dyDescent="0.25">
      <c r="A38" s="21"/>
      <c r="B38" s="213" t="s">
        <v>8</v>
      </c>
      <c r="C38" s="209"/>
      <c r="D38" s="208" t="s">
        <v>16</v>
      </c>
      <c r="E38" s="208"/>
      <c r="F38" s="209"/>
      <c r="G38" s="208" t="s">
        <v>17</v>
      </c>
      <c r="H38" s="209"/>
    </row>
    <row r="39" spans="1:8" ht="31.5" x14ac:dyDescent="0.3">
      <c r="A39" s="13" t="s">
        <v>16</v>
      </c>
      <c r="B39" s="54" t="s">
        <v>23</v>
      </c>
      <c r="C39" s="3" t="s">
        <v>37</v>
      </c>
      <c r="D39" s="2" t="s">
        <v>78</v>
      </c>
      <c r="E39" s="55" t="s">
        <v>55</v>
      </c>
      <c r="F39" s="3" t="s">
        <v>1</v>
      </c>
      <c r="G39" s="2" t="s">
        <v>79</v>
      </c>
      <c r="H39" s="3" t="s">
        <v>1</v>
      </c>
    </row>
    <row r="40" spans="1:8" ht="15" x14ac:dyDescent="0.25">
      <c r="A40" s="24"/>
      <c r="B40" s="25"/>
      <c r="C40" s="28"/>
      <c r="D40" s="186"/>
      <c r="E40" s="186"/>
      <c r="F40" s="185"/>
      <c r="G40" s="186"/>
      <c r="H40" s="28"/>
    </row>
    <row r="41" spans="1:8" ht="15" x14ac:dyDescent="0.25">
      <c r="A41" s="24" t="s">
        <v>21</v>
      </c>
      <c r="B41" s="29">
        <v>309</v>
      </c>
      <c r="C41" s="32">
        <v>0.12439613526570048</v>
      </c>
      <c r="D41" s="30">
        <v>93101087.420000002</v>
      </c>
      <c r="E41" s="56">
        <v>0.10757038113565079</v>
      </c>
      <c r="F41" s="175">
        <v>315000</v>
      </c>
      <c r="G41" s="30">
        <v>931599.6</v>
      </c>
      <c r="H41" s="175">
        <v>3150</v>
      </c>
    </row>
    <row r="42" spans="1:8" ht="15" x14ac:dyDescent="0.25">
      <c r="A42" s="24" t="s">
        <v>9</v>
      </c>
      <c r="B42" s="29">
        <v>543</v>
      </c>
      <c r="C42" s="32">
        <v>9.4025974025974027E-2</v>
      </c>
      <c r="D42" s="33">
        <v>413777088.97000003</v>
      </c>
      <c r="E42" s="56">
        <v>9.6322774966061592E-2</v>
      </c>
      <c r="F42" s="34">
        <v>755000</v>
      </c>
      <c r="G42" s="33">
        <v>5897004.6699999999</v>
      </c>
      <c r="H42" s="34">
        <v>10758.75</v>
      </c>
    </row>
    <row r="43" spans="1:8" ht="15" x14ac:dyDescent="0.25">
      <c r="A43" s="24" t="s">
        <v>10</v>
      </c>
      <c r="B43" s="29">
        <v>613</v>
      </c>
      <c r="C43" s="32">
        <v>0.14951219512195121</v>
      </c>
      <c r="D43" s="33">
        <v>911784416.20000005</v>
      </c>
      <c r="E43" s="56">
        <v>0.15414856148907002</v>
      </c>
      <c r="F43" s="34">
        <v>1481553.75</v>
      </c>
      <c r="G43" s="33">
        <v>12995338.800000001</v>
      </c>
      <c r="H43" s="34">
        <v>21115.77</v>
      </c>
    </row>
    <row r="44" spans="1:8" ht="15" x14ac:dyDescent="0.25">
      <c r="A44" s="24" t="s">
        <v>11</v>
      </c>
      <c r="B44" s="35">
        <v>835</v>
      </c>
      <c r="C44" s="32">
        <v>0.28993055555555558</v>
      </c>
      <c r="D44" s="33">
        <v>2651186360.4000001</v>
      </c>
      <c r="E44" s="56">
        <v>0.30697454545452751</v>
      </c>
      <c r="F44" s="34">
        <v>2995000</v>
      </c>
      <c r="G44" s="33">
        <v>37754576.57</v>
      </c>
      <c r="H44" s="34">
        <v>42678.75</v>
      </c>
    </row>
    <row r="45" spans="1:8" ht="15" x14ac:dyDescent="0.25">
      <c r="A45" s="24" t="s">
        <v>12</v>
      </c>
      <c r="B45" s="35">
        <v>390</v>
      </c>
      <c r="C45" s="32">
        <v>0.52278820375335122</v>
      </c>
      <c r="D45" s="33">
        <v>3332103695.8000002</v>
      </c>
      <c r="E45" s="56">
        <v>0.5667992036281172</v>
      </c>
      <c r="F45" s="34">
        <v>7900000</v>
      </c>
      <c r="G45" s="33">
        <v>47482477.789999999</v>
      </c>
      <c r="H45" s="34">
        <v>112575</v>
      </c>
    </row>
    <row r="46" spans="1:8" ht="15" x14ac:dyDescent="0.25">
      <c r="A46" s="24" t="s">
        <v>13</v>
      </c>
      <c r="B46" s="35">
        <v>33</v>
      </c>
      <c r="C46" s="32">
        <v>0.82499999999999996</v>
      </c>
      <c r="D46" s="33">
        <v>580603392.19000006</v>
      </c>
      <c r="E46" s="56">
        <v>0.83613916580106695</v>
      </c>
      <c r="F46" s="34">
        <v>17703031.449999999</v>
      </c>
      <c r="G46" s="33">
        <v>8273598.3600000003</v>
      </c>
      <c r="H46" s="34">
        <v>252268.2</v>
      </c>
    </row>
    <row r="47" spans="1:8" ht="15" customHeight="1" x14ac:dyDescent="0.25">
      <c r="A47" s="24" t="s">
        <v>14</v>
      </c>
      <c r="B47" s="35">
        <v>55</v>
      </c>
      <c r="C47" s="32">
        <v>0.93220338983050843</v>
      </c>
      <c r="D47" s="33">
        <v>1769146035.4000001</v>
      </c>
      <c r="E47" s="56">
        <v>0.93897067387253341</v>
      </c>
      <c r="F47" s="34">
        <v>27000000</v>
      </c>
      <c r="G47" s="33">
        <v>25210331</v>
      </c>
      <c r="H47" s="34">
        <v>384750</v>
      </c>
    </row>
    <row r="48" spans="1:8" ht="15" x14ac:dyDescent="0.25">
      <c r="A48" s="24"/>
      <c r="B48" s="35"/>
      <c r="C48" s="57"/>
      <c r="D48" s="33"/>
      <c r="E48" s="33"/>
      <c r="F48" s="34"/>
      <c r="G48" s="33"/>
      <c r="H48" s="34"/>
    </row>
    <row r="49" spans="1:8" ht="15" x14ac:dyDescent="0.25">
      <c r="A49" s="13" t="s">
        <v>2</v>
      </c>
      <c r="B49" s="36">
        <f>SUM(B41:B47)</f>
        <v>2778</v>
      </c>
      <c r="C49" s="58">
        <v>0.17271822929619499</v>
      </c>
      <c r="D49" s="37">
        <f>SUM(D41:D47)</f>
        <v>9751702076.3800011</v>
      </c>
      <c r="E49" s="155">
        <v>0.346172982828307</v>
      </c>
      <c r="F49" s="174">
        <v>1850000</v>
      </c>
      <c r="G49" s="37">
        <f>SUM(G41:G47)</f>
        <v>138544926.79000002</v>
      </c>
      <c r="H49" s="174">
        <v>26362.5</v>
      </c>
    </row>
    <row r="50" spans="1:8" ht="15" x14ac:dyDescent="0.25">
      <c r="A50" s="38"/>
      <c r="B50" s="39"/>
      <c r="C50" s="60"/>
      <c r="D50" s="40"/>
      <c r="E50" s="61"/>
      <c r="F50" s="41"/>
      <c r="G50" s="40"/>
      <c r="H50" s="41"/>
    </row>
    <row r="51" spans="1:8" ht="15" customHeight="1" x14ac:dyDescent="0.25">
      <c r="A51" s="210" t="s">
        <v>22</v>
      </c>
      <c r="B51" s="211"/>
      <c r="C51" s="211"/>
      <c r="D51" s="211"/>
      <c r="E51" s="211"/>
      <c r="F51" s="211"/>
      <c r="G51" s="211"/>
      <c r="H51" s="212"/>
    </row>
    <row r="52" spans="1:8" ht="15" customHeight="1" x14ac:dyDescent="0.25">
      <c r="A52" s="21"/>
      <c r="B52" s="213" t="s">
        <v>8</v>
      </c>
      <c r="C52" s="209"/>
      <c r="D52" s="208" t="s">
        <v>16</v>
      </c>
      <c r="E52" s="208"/>
      <c r="F52" s="209"/>
      <c r="G52" s="208" t="s">
        <v>17</v>
      </c>
      <c r="H52" s="209"/>
    </row>
    <row r="53" spans="1:8" ht="31.5" customHeight="1" x14ac:dyDescent="0.3">
      <c r="A53" s="13" t="s">
        <v>16</v>
      </c>
      <c r="B53" s="54" t="s">
        <v>23</v>
      </c>
      <c r="C53" s="3" t="s">
        <v>37</v>
      </c>
      <c r="D53" s="2" t="s">
        <v>78</v>
      </c>
      <c r="E53" s="55" t="s">
        <v>55</v>
      </c>
      <c r="F53" s="3" t="s">
        <v>1</v>
      </c>
      <c r="G53" s="2" t="s">
        <v>79</v>
      </c>
      <c r="H53" s="3" t="s">
        <v>1</v>
      </c>
    </row>
    <row r="54" spans="1:8" ht="15" x14ac:dyDescent="0.25">
      <c r="A54" s="24"/>
      <c r="B54" s="25"/>
      <c r="C54" s="28"/>
      <c r="D54" s="186"/>
      <c r="E54" s="186"/>
      <c r="F54" s="185"/>
      <c r="G54" s="186"/>
      <c r="H54" s="28"/>
    </row>
    <row r="55" spans="1:8" ht="15" x14ac:dyDescent="0.25">
      <c r="A55" s="24" t="s">
        <v>21</v>
      </c>
      <c r="B55" s="29">
        <f>B41+B27+B13</f>
        <v>1673</v>
      </c>
      <c r="C55" s="32">
        <v>0.12339578108865615</v>
      </c>
      <c r="D55" s="30">
        <f>D41+D27+D13</f>
        <v>558634968.03999996</v>
      </c>
      <c r="E55" s="31">
        <v>0.12481293575059305</v>
      </c>
      <c r="F55" s="175">
        <v>370000</v>
      </c>
      <c r="G55" s="30">
        <v>5586485.4000000004</v>
      </c>
      <c r="H55" s="175">
        <v>3700</v>
      </c>
    </row>
    <row r="56" spans="1:8" ht="15" x14ac:dyDescent="0.25">
      <c r="A56" s="24" t="s">
        <v>9</v>
      </c>
      <c r="B56" s="29">
        <f t="shared" ref="B56:B61" si="0">B42+B28+B14</f>
        <v>2522</v>
      </c>
      <c r="C56" s="32">
        <v>0.10425364805092803</v>
      </c>
      <c r="D56" s="33">
        <f t="shared" ref="D56:D61" si="1">D42+D28+D14</f>
        <v>1874902528.1100001</v>
      </c>
      <c r="E56" s="31">
        <v>0.1036286731764258</v>
      </c>
      <c r="F56" s="34">
        <v>731783.5</v>
      </c>
      <c r="G56" s="33">
        <v>26712636.890000001</v>
      </c>
      <c r="H56" s="34">
        <v>10427.915000000001</v>
      </c>
    </row>
    <row r="57" spans="1:8" ht="15" x14ac:dyDescent="0.25">
      <c r="A57" s="24" t="s">
        <v>10</v>
      </c>
      <c r="B57" s="29">
        <f t="shared" si="0"/>
        <v>1786</v>
      </c>
      <c r="C57" s="32">
        <v>0.14716545814106791</v>
      </c>
      <c r="D57" s="33">
        <f t="shared" si="1"/>
        <v>2556193672.54</v>
      </c>
      <c r="E57" s="31">
        <v>0.1498179226389641</v>
      </c>
      <c r="F57" s="34">
        <v>1375000</v>
      </c>
      <c r="G57" s="33">
        <v>36224531.619999997</v>
      </c>
      <c r="H57" s="34">
        <v>19593.75</v>
      </c>
    </row>
    <row r="58" spans="1:8" ht="15" x14ac:dyDescent="0.25">
      <c r="A58" s="24" t="s">
        <v>11</v>
      </c>
      <c r="B58" s="29">
        <f t="shared" si="0"/>
        <v>1224</v>
      </c>
      <c r="C58" s="32">
        <v>0.24266455194290246</v>
      </c>
      <c r="D58" s="33">
        <f t="shared" si="1"/>
        <v>3828436171.3100004</v>
      </c>
      <c r="E58" s="31">
        <v>0.2556511791236023</v>
      </c>
      <c r="F58" s="34">
        <v>2914760.855</v>
      </c>
      <c r="G58" s="33">
        <v>54372964.960000001</v>
      </c>
      <c r="H58" s="34">
        <v>41325</v>
      </c>
    </row>
    <row r="59" spans="1:8" ht="15" x14ac:dyDescent="0.25">
      <c r="A59" s="24" t="s">
        <v>12</v>
      </c>
      <c r="B59" s="29">
        <f t="shared" si="0"/>
        <v>541</v>
      </c>
      <c r="C59" s="32">
        <v>0.47876106194690266</v>
      </c>
      <c r="D59" s="33">
        <f t="shared" si="1"/>
        <v>4555798115.7200003</v>
      </c>
      <c r="E59" s="31">
        <v>0.51982434303593772</v>
      </c>
      <c r="F59" s="34">
        <v>7750000</v>
      </c>
      <c r="G59" s="33">
        <v>64976576.590000004</v>
      </c>
      <c r="H59" s="34">
        <v>110437.5</v>
      </c>
    </row>
    <row r="60" spans="1:8" ht="15" x14ac:dyDescent="0.25">
      <c r="A60" s="24" t="s">
        <v>13</v>
      </c>
      <c r="B60" s="29">
        <f t="shared" si="0"/>
        <v>47</v>
      </c>
      <c r="C60" s="32">
        <v>0.78333333333333333</v>
      </c>
      <c r="D60" s="33">
        <f t="shared" si="1"/>
        <v>821503392.19000006</v>
      </c>
      <c r="E60" s="31">
        <v>0.79090633175554403</v>
      </c>
      <c r="F60" s="34">
        <v>17304962.5</v>
      </c>
      <c r="G60" s="33">
        <v>11706423.359999999</v>
      </c>
      <c r="H60" s="34">
        <v>246595.72</v>
      </c>
    </row>
    <row r="61" spans="1:8" ht="15" customHeight="1" x14ac:dyDescent="0.25">
      <c r="A61" s="24" t="s">
        <v>14</v>
      </c>
      <c r="B61" s="29">
        <f t="shared" si="0"/>
        <v>73</v>
      </c>
      <c r="C61" s="32">
        <v>0.94805194805194803</v>
      </c>
      <c r="D61" s="33">
        <f t="shared" si="1"/>
        <v>2303822793.4000001</v>
      </c>
      <c r="E61" s="31">
        <v>0.9524611752824762</v>
      </c>
      <c r="F61" s="34">
        <v>26525593.75</v>
      </c>
      <c r="G61" s="33">
        <v>32829474.800000001</v>
      </c>
      <c r="H61" s="34">
        <v>377989.71</v>
      </c>
    </row>
    <row r="62" spans="1:8" ht="15" x14ac:dyDescent="0.25">
      <c r="A62" s="24"/>
      <c r="B62" s="35"/>
      <c r="C62" s="57"/>
      <c r="D62" s="33"/>
      <c r="E62" s="154"/>
      <c r="F62" s="34"/>
      <c r="G62" s="33"/>
      <c r="H62" s="34"/>
    </row>
    <row r="63" spans="1:8" ht="15" x14ac:dyDescent="0.25">
      <c r="A63" s="13" t="s">
        <v>2</v>
      </c>
      <c r="B63" s="36">
        <f>SUM(B55:B61)</f>
        <v>7866</v>
      </c>
      <c r="C63" s="58">
        <v>0.13997437540038438</v>
      </c>
      <c r="D63" s="37">
        <f>SUM(D55:D61)</f>
        <v>16499291641.310001</v>
      </c>
      <c r="E63" s="155">
        <v>0.2468951187019964</v>
      </c>
      <c r="F63" s="174">
        <v>970000</v>
      </c>
      <c r="G63" s="37">
        <f>SUM(G55:G61)</f>
        <v>232409093.62</v>
      </c>
      <c r="H63" s="174">
        <v>13715.625</v>
      </c>
    </row>
    <row r="64" spans="1:8" ht="15" x14ac:dyDescent="0.25">
      <c r="A64" s="38"/>
      <c r="B64" s="39"/>
      <c r="C64" s="60"/>
      <c r="D64" s="40"/>
      <c r="E64" s="60"/>
      <c r="F64" s="41"/>
      <c r="G64" s="40"/>
      <c r="H64" s="41"/>
    </row>
    <row r="65" spans="1:8" ht="12.75" customHeight="1" x14ac:dyDescent="0.25">
      <c r="A65" s="9" t="s">
        <v>71</v>
      </c>
      <c r="B65" s="39"/>
      <c r="C65" s="60"/>
      <c r="D65" s="40"/>
      <c r="E65" s="60"/>
      <c r="F65" s="41"/>
      <c r="G65" s="40"/>
      <c r="H65" s="41"/>
    </row>
    <row r="66" spans="1:8" ht="12.75" customHeight="1" x14ac:dyDescent="0.25">
      <c r="A66" s="171" t="s">
        <v>73</v>
      </c>
      <c r="B66" s="39"/>
      <c r="C66" s="60"/>
      <c r="D66" s="40"/>
      <c r="E66" s="60"/>
      <c r="F66" s="41"/>
      <c r="G66" s="40"/>
      <c r="H66" s="41"/>
    </row>
    <row r="67" spans="1:8" ht="12.75" customHeight="1" x14ac:dyDescent="0.25">
      <c r="A67" s="170" t="s">
        <v>72</v>
      </c>
      <c r="B67" s="39"/>
      <c r="C67" s="60"/>
      <c r="D67" s="40"/>
      <c r="E67" s="60"/>
      <c r="F67" s="41"/>
      <c r="G67" s="40"/>
      <c r="H67" s="41"/>
    </row>
    <row r="68" spans="1:8" ht="12.75" customHeight="1" x14ac:dyDescent="0.25">
      <c r="A68" s="171" t="s">
        <v>74</v>
      </c>
      <c r="B68" s="198"/>
      <c r="C68" s="60"/>
      <c r="D68" s="40"/>
      <c r="E68" s="60"/>
      <c r="F68" s="41"/>
      <c r="G68" s="40"/>
      <c r="H68" s="41"/>
    </row>
  </sheetData>
  <mergeCells count="22">
    <mergeCell ref="A1:H1"/>
    <mergeCell ref="A2:H2"/>
    <mergeCell ref="A5:H5"/>
    <mergeCell ref="A4:H4"/>
    <mergeCell ref="A7:H7"/>
    <mergeCell ref="A6:H6"/>
    <mergeCell ref="A9:H9"/>
    <mergeCell ref="A23:H23"/>
    <mergeCell ref="A37:H37"/>
    <mergeCell ref="D52:F52"/>
    <mergeCell ref="G52:H52"/>
    <mergeCell ref="D38:F38"/>
    <mergeCell ref="G38:H38"/>
    <mergeCell ref="B52:C52"/>
    <mergeCell ref="A51:H51"/>
    <mergeCell ref="B10:C10"/>
    <mergeCell ref="B24:C24"/>
    <mergeCell ref="B38:C38"/>
    <mergeCell ref="D10:F10"/>
    <mergeCell ref="G10:H10"/>
    <mergeCell ref="D24:F24"/>
    <mergeCell ref="G24:H24"/>
  </mergeCells>
  <pageMargins left="0.7" right="0.7" top="0.75" bottom="0.75" header="0.3" footer="0.3"/>
  <pageSetup scale="81" fitToHeight="2" orientation="portrait" horizontalDpi="4294967295" verticalDpi="4294967295" r:id="rId1"/>
  <rowBreaks count="1" manualBreakCount="1">
    <brk id="5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39"/>
  <sheetViews>
    <sheetView showGridLines="0" zoomScaleNormal="100" workbookViewId="0">
      <selection sqref="A1:H1"/>
    </sheetView>
  </sheetViews>
  <sheetFormatPr defaultColWidth="9.140625" defaultRowHeight="14.25" x14ac:dyDescent="0.2"/>
  <cols>
    <col min="1" max="1" width="15.85546875" style="1" customWidth="1"/>
    <col min="2" max="2" width="10.85546875" style="1" customWidth="1"/>
    <col min="3" max="3" width="14.42578125" style="1" customWidth="1"/>
    <col min="4" max="4" width="10.85546875" style="1" customWidth="1"/>
    <col min="5" max="5" width="15.85546875" style="1" customWidth="1"/>
    <col min="6" max="6" width="14.85546875" style="1" customWidth="1"/>
    <col min="7" max="7" width="10.85546875" style="1" customWidth="1"/>
    <col min="8" max="8" width="12.7109375" style="1" customWidth="1"/>
    <col min="9" max="16384" width="9.140625" style="1"/>
  </cols>
  <sheetData>
    <row r="1" spans="1:8" ht="15.75" x14ac:dyDescent="0.2">
      <c r="A1" s="199" t="s">
        <v>56</v>
      </c>
      <c r="B1" s="199"/>
      <c r="C1" s="199"/>
      <c r="D1" s="199"/>
      <c r="E1" s="199"/>
      <c r="F1" s="199"/>
      <c r="G1" s="199"/>
      <c r="H1" s="199"/>
    </row>
    <row r="2" spans="1:8" ht="15.75" x14ac:dyDescent="0.2">
      <c r="A2" s="200" t="s">
        <v>83</v>
      </c>
      <c r="B2" s="200"/>
      <c r="C2" s="200"/>
      <c r="D2" s="200"/>
      <c r="E2" s="200"/>
      <c r="F2" s="200"/>
      <c r="G2" s="200"/>
      <c r="H2" s="200"/>
    </row>
    <row r="3" spans="1:8" ht="15.75" x14ac:dyDescent="0.25">
      <c r="A3" s="163"/>
      <c r="B3" s="164"/>
      <c r="C3" s="164"/>
      <c r="D3" s="164"/>
      <c r="E3" s="164"/>
      <c r="F3" s="164"/>
    </row>
    <row r="4" spans="1:8" ht="15.75" x14ac:dyDescent="0.2">
      <c r="A4" s="199" t="s">
        <v>65</v>
      </c>
      <c r="B4" s="199"/>
      <c r="C4" s="199"/>
      <c r="D4" s="199"/>
      <c r="E4" s="199"/>
      <c r="F4" s="199"/>
      <c r="G4" s="199"/>
      <c r="H4" s="199"/>
    </row>
    <row r="5" spans="1:8" ht="16.5" x14ac:dyDescent="0.25">
      <c r="A5" s="201" t="s">
        <v>75</v>
      </c>
      <c r="B5" s="201"/>
      <c r="C5" s="201"/>
      <c r="D5" s="201"/>
      <c r="E5" s="201"/>
      <c r="F5" s="201"/>
      <c r="G5" s="201"/>
      <c r="H5" s="201"/>
    </row>
    <row r="6" spans="1:8" ht="15.75" x14ac:dyDescent="0.25">
      <c r="A6" s="201" t="s">
        <v>63</v>
      </c>
      <c r="B6" s="201"/>
      <c r="C6" s="201"/>
      <c r="D6" s="201"/>
      <c r="E6" s="201"/>
      <c r="F6" s="201"/>
      <c r="G6" s="201"/>
      <c r="H6" s="201"/>
    </row>
    <row r="7" spans="1:8" ht="15.75" x14ac:dyDescent="0.25">
      <c r="A7" s="201" t="s">
        <v>61</v>
      </c>
      <c r="B7" s="201"/>
      <c r="C7" s="201"/>
      <c r="D7" s="201"/>
      <c r="E7" s="201"/>
      <c r="F7" s="201"/>
      <c r="G7" s="201"/>
      <c r="H7" s="201"/>
    </row>
    <row r="8" spans="1:8" ht="15.75" x14ac:dyDescent="0.25">
      <c r="A8" s="167"/>
      <c r="B8" s="167"/>
      <c r="C8" s="167"/>
      <c r="D8" s="167"/>
      <c r="E8" s="167"/>
      <c r="F8" s="167"/>
      <c r="G8" s="167"/>
      <c r="H8" s="167"/>
    </row>
    <row r="9" spans="1:8" ht="13.9" customHeight="1" x14ac:dyDescent="0.25">
      <c r="A9" s="214" t="s">
        <v>0</v>
      </c>
      <c r="B9" s="215"/>
      <c r="C9" s="215"/>
      <c r="D9" s="215"/>
      <c r="E9" s="215"/>
      <c r="F9" s="215"/>
      <c r="G9" s="215"/>
      <c r="H9" s="216"/>
    </row>
    <row r="10" spans="1:8" ht="13.9" customHeight="1" x14ac:dyDescent="0.25">
      <c r="A10" s="21"/>
      <c r="B10" s="213" t="s">
        <v>8</v>
      </c>
      <c r="C10" s="209"/>
      <c r="D10" s="208" t="s">
        <v>16</v>
      </c>
      <c r="E10" s="208"/>
      <c r="F10" s="209"/>
      <c r="G10" s="208" t="s">
        <v>17</v>
      </c>
      <c r="H10" s="209"/>
    </row>
    <row r="11" spans="1:8" ht="31.9" customHeight="1" x14ac:dyDescent="0.3">
      <c r="A11" s="13" t="s">
        <v>15</v>
      </c>
      <c r="B11" s="54" t="s">
        <v>23</v>
      </c>
      <c r="C11" s="3" t="s">
        <v>37</v>
      </c>
      <c r="D11" s="2" t="s">
        <v>79</v>
      </c>
      <c r="E11" s="55" t="s">
        <v>54</v>
      </c>
      <c r="F11" s="3" t="s">
        <v>1</v>
      </c>
      <c r="G11" s="2" t="s">
        <v>79</v>
      </c>
      <c r="H11" s="3" t="s">
        <v>1</v>
      </c>
    </row>
    <row r="12" spans="1:8" ht="13.9" customHeight="1" x14ac:dyDescent="0.25">
      <c r="A12" s="24"/>
      <c r="B12" s="25"/>
      <c r="C12" s="28"/>
      <c r="D12" s="26"/>
      <c r="E12" s="26"/>
      <c r="F12" s="27"/>
      <c r="G12" s="26"/>
      <c r="H12" s="28"/>
    </row>
    <row r="13" spans="1:8" ht="13.9" customHeight="1" x14ac:dyDescent="0.25">
      <c r="A13" s="24" t="s">
        <v>3</v>
      </c>
      <c r="B13" s="29">
        <v>135</v>
      </c>
      <c r="C13" s="32">
        <v>0.59734513274336287</v>
      </c>
      <c r="D13" s="30">
        <v>1276292450.0999999</v>
      </c>
      <c r="E13" s="56">
        <v>0.74108261506746975</v>
      </c>
      <c r="F13" s="175">
        <v>6995000</v>
      </c>
      <c r="G13" s="30">
        <v>18242515.760000002</v>
      </c>
      <c r="H13" s="175">
        <v>99678.75</v>
      </c>
    </row>
    <row r="14" spans="1:8" ht="13.9" customHeight="1" x14ac:dyDescent="0.25">
      <c r="A14" s="24" t="s">
        <v>4</v>
      </c>
      <c r="B14" s="29">
        <v>644</v>
      </c>
      <c r="C14" s="32">
        <v>0.24990298797050833</v>
      </c>
      <c r="D14" s="33">
        <v>446232152.39999998</v>
      </c>
      <c r="E14" s="56">
        <v>0.2365928808614928</v>
      </c>
      <c r="F14" s="34">
        <v>620000</v>
      </c>
      <c r="G14" s="33">
        <v>6020776.5599999996</v>
      </c>
      <c r="H14" s="34">
        <v>8835</v>
      </c>
    </row>
    <row r="15" spans="1:8" ht="13.9" customHeight="1" x14ac:dyDescent="0.25">
      <c r="A15" s="24" t="s">
        <v>5</v>
      </c>
      <c r="B15" s="29">
        <v>1556</v>
      </c>
      <c r="C15" s="32">
        <v>0.24860201310113436</v>
      </c>
      <c r="D15" s="33">
        <v>2333960346.9000001</v>
      </c>
      <c r="E15" s="56">
        <v>0.27223713552297102</v>
      </c>
      <c r="F15" s="34">
        <v>1130000</v>
      </c>
      <c r="G15" s="33">
        <v>32949523.079999998</v>
      </c>
      <c r="H15" s="34">
        <v>16102.5</v>
      </c>
    </row>
    <row r="16" spans="1:8" ht="13.9" customHeight="1" x14ac:dyDescent="0.25">
      <c r="A16" s="24" t="s">
        <v>6</v>
      </c>
      <c r="B16" s="29">
        <v>1627</v>
      </c>
      <c r="C16" s="32">
        <v>0.17458954823478914</v>
      </c>
      <c r="D16" s="33">
        <v>1307894661.2</v>
      </c>
      <c r="E16" s="56">
        <v>0.15314690483068594</v>
      </c>
      <c r="F16" s="34">
        <v>690000</v>
      </c>
      <c r="G16" s="33">
        <v>17898900.579999998</v>
      </c>
      <c r="H16" s="34">
        <v>9832.5</v>
      </c>
    </row>
    <row r="17" spans="1:8" ht="13.9" customHeight="1" x14ac:dyDescent="0.25">
      <c r="A17" s="24" t="s">
        <v>7</v>
      </c>
      <c r="B17" s="29">
        <v>551</v>
      </c>
      <c r="C17" s="32">
        <v>0.11314168377823408</v>
      </c>
      <c r="D17" s="33">
        <v>349871076.11000001</v>
      </c>
      <c r="E17" s="56">
        <v>0.10071671347357584</v>
      </c>
      <c r="F17" s="34">
        <v>565000</v>
      </c>
      <c r="G17" s="33">
        <v>4647433.26</v>
      </c>
      <c r="H17" s="34">
        <v>8051.25</v>
      </c>
    </row>
    <row r="18" spans="1:8" ht="13.9" customHeight="1" x14ac:dyDescent="0.25">
      <c r="A18" s="24"/>
      <c r="B18" s="35"/>
      <c r="C18" s="57"/>
      <c r="D18" s="33"/>
      <c r="E18" s="33"/>
      <c r="F18" s="34"/>
      <c r="G18" s="33"/>
      <c r="H18" s="34"/>
    </row>
    <row r="19" spans="1:8" ht="13.9" customHeight="1" x14ac:dyDescent="0.25">
      <c r="A19" s="13" t="s">
        <v>2</v>
      </c>
      <c r="B19" s="36">
        <f>SUM(B13:B17)</f>
        <v>4513</v>
      </c>
      <c r="C19" s="58">
        <v>0.1940991785299557</v>
      </c>
      <c r="D19" s="37">
        <f>SUM(D13:D17)</f>
        <v>5714250686.71</v>
      </c>
      <c r="E19" s="59">
        <v>0.23617014480226031</v>
      </c>
      <c r="F19" s="174">
        <v>780000</v>
      </c>
      <c r="G19" s="37">
        <f>SUM(G13:G17)</f>
        <v>79759149.239999995</v>
      </c>
      <c r="H19" s="174">
        <v>11115</v>
      </c>
    </row>
    <row r="20" spans="1:8" ht="13.9" customHeight="1" x14ac:dyDescent="0.25">
      <c r="A20" s="38"/>
      <c r="B20" s="39"/>
      <c r="C20" s="60"/>
      <c r="D20" s="40"/>
      <c r="E20" s="40"/>
      <c r="F20" s="41"/>
      <c r="G20" s="40"/>
      <c r="H20" s="41"/>
    </row>
    <row r="21" spans="1:8" ht="13.9" customHeight="1" x14ac:dyDescent="0.25">
      <c r="A21" s="210" t="s">
        <v>88</v>
      </c>
      <c r="B21" s="211"/>
      <c r="C21" s="211"/>
      <c r="D21" s="211"/>
      <c r="E21" s="211"/>
      <c r="F21" s="211"/>
      <c r="G21" s="211"/>
      <c r="H21" s="212"/>
    </row>
    <row r="22" spans="1:8" ht="15" customHeight="1" x14ac:dyDescent="0.25">
      <c r="A22" s="21"/>
      <c r="B22" s="213" t="s">
        <v>8</v>
      </c>
      <c r="C22" s="209"/>
      <c r="D22" s="208" t="s">
        <v>16</v>
      </c>
      <c r="E22" s="208"/>
      <c r="F22" s="209"/>
      <c r="G22" s="208" t="s">
        <v>17</v>
      </c>
      <c r="H22" s="209"/>
    </row>
    <row r="23" spans="1:8" ht="31.9" customHeight="1" x14ac:dyDescent="0.3">
      <c r="A23" s="13" t="s">
        <v>15</v>
      </c>
      <c r="B23" s="54" t="s">
        <v>23</v>
      </c>
      <c r="C23" s="3" t="s">
        <v>37</v>
      </c>
      <c r="D23" s="2" t="s">
        <v>79</v>
      </c>
      <c r="E23" s="55" t="s">
        <v>54</v>
      </c>
      <c r="F23" s="3" t="s">
        <v>1</v>
      </c>
      <c r="G23" s="2" t="s">
        <v>79</v>
      </c>
      <c r="H23" s="3" t="s">
        <v>1</v>
      </c>
    </row>
    <row r="24" spans="1:8" ht="15" customHeight="1" x14ac:dyDescent="0.25">
      <c r="A24" s="24"/>
      <c r="B24" s="25"/>
      <c r="C24" s="28"/>
      <c r="D24" s="26"/>
      <c r="E24" s="26"/>
      <c r="F24" s="27"/>
      <c r="G24" s="26"/>
      <c r="H24" s="28"/>
    </row>
    <row r="25" spans="1:8" s="65" customFormat="1" ht="13.9" customHeight="1" x14ac:dyDescent="0.25">
      <c r="A25" s="24" t="s">
        <v>3</v>
      </c>
      <c r="B25" s="29">
        <v>383</v>
      </c>
      <c r="C25" s="32">
        <v>4.651445227107117E-2</v>
      </c>
      <c r="D25" s="177">
        <v>942267040.83000004</v>
      </c>
      <c r="E25" s="64">
        <v>8.7887211779079377E-2</v>
      </c>
      <c r="F25" s="175">
        <v>1225000</v>
      </c>
      <c r="G25" s="177">
        <v>13277961.59</v>
      </c>
      <c r="H25" s="175">
        <v>17370.75</v>
      </c>
    </row>
    <row r="26" spans="1:8" s="65" customFormat="1" ht="13.9" customHeight="1" x14ac:dyDescent="0.25">
      <c r="A26" s="24" t="s">
        <v>4</v>
      </c>
      <c r="B26" s="29">
        <v>30</v>
      </c>
      <c r="C26" s="32">
        <v>2.9268292682926831E-2</v>
      </c>
      <c r="D26" s="66">
        <v>5010734.34</v>
      </c>
      <c r="E26" s="64">
        <v>1.7418507138171845E-2</v>
      </c>
      <c r="F26" s="34">
        <v>102500</v>
      </c>
      <c r="G26" s="66">
        <v>56482.37</v>
      </c>
      <c r="H26" s="34">
        <v>1025</v>
      </c>
    </row>
    <row r="27" spans="1:8" s="65" customFormat="1" ht="13.9" customHeight="1" x14ac:dyDescent="0.25">
      <c r="A27" s="24" t="s">
        <v>5</v>
      </c>
      <c r="B27" s="29">
        <v>79</v>
      </c>
      <c r="C27" s="32">
        <v>2.7738764044943819E-2</v>
      </c>
      <c r="D27" s="66">
        <v>57316122.780000001</v>
      </c>
      <c r="E27" s="64">
        <v>3.163653952175087E-2</v>
      </c>
      <c r="F27" s="34">
        <v>420000</v>
      </c>
      <c r="G27" s="66">
        <v>446773.34</v>
      </c>
      <c r="H27" s="34">
        <v>3549</v>
      </c>
    </row>
    <row r="28" spans="1:8" s="65" customFormat="1" ht="13.9" customHeight="1" x14ac:dyDescent="0.25">
      <c r="A28" s="24" t="s">
        <v>6</v>
      </c>
      <c r="B28" s="29">
        <v>77</v>
      </c>
      <c r="C28" s="32">
        <v>1.6619900712281459E-2</v>
      </c>
      <c r="D28" s="66">
        <v>26689480.399999999</v>
      </c>
      <c r="E28" s="64">
        <v>1.65750345210754E-2</v>
      </c>
      <c r="F28" s="34">
        <v>300000</v>
      </c>
      <c r="G28" s="66">
        <v>299377.78999999998</v>
      </c>
      <c r="H28" s="34">
        <v>3000</v>
      </c>
    </row>
    <row r="29" spans="1:8" s="65" customFormat="1" ht="15" customHeight="1" x14ac:dyDescent="0.25">
      <c r="A29" s="24" t="s">
        <v>7</v>
      </c>
      <c r="B29" s="29">
        <v>6</v>
      </c>
      <c r="C29" s="32">
        <v>4.9586776859504134E-2</v>
      </c>
      <c r="D29" s="66">
        <v>2055500</v>
      </c>
      <c r="E29" s="64">
        <v>6.6950690026936613E-2</v>
      </c>
      <c r="F29" s="34">
        <v>349000</v>
      </c>
      <c r="G29" s="66">
        <v>24422.5</v>
      </c>
      <c r="H29" s="34">
        <v>3740</v>
      </c>
    </row>
    <row r="30" spans="1:8" s="65" customFormat="1" ht="13.9" customHeight="1" x14ac:dyDescent="0.25">
      <c r="A30" s="24"/>
      <c r="B30" s="35"/>
      <c r="C30" s="57"/>
      <c r="D30" s="66"/>
      <c r="E30" s="66"/>
      <c r="F30" s="34"/>
      <c r="G30" s="66"/>
      <c r="H30" s="34"/>
    </row>
    <row r="31" spans="1:8" s="65" customFormat="1" ht="13.9" customHeight="1" x14ac:dyDescent="0.25">
      <c r="A31" s="13" t="s">
        <v>2</v>
      </c>
      <c r="B31" s="36">
        <f>SUM(B25:B29)</f>
        <v>575</v>
      </c>
      <c r="C31" s="58">
        <v>3.410236640768638E-2</v>
      </c>
      <c r="D31" s="37">
        <f>SUM(D25:D29)</f>
        <v>1033338878.35</v>
      </c>
      <c r="E31" s="67">
        <v>7.1453888742095698E-2</v>
      </c>
      <c r="F31" s="174">
        <v>775000</v>
      </c>
      <c r="G31" s="37">
        <f>SUM(G25:G29)</f>
        <v>14105017.589999998</v>
      </c>
      <c r="H31" s="174">
        <v>10188.75</v>
      </c>
    </row>
    <row r="32" spans="1:8" ht="15" x14ac:dyDescent="0.25">
      <c r="A32" s="42"/>
      <c r="B32" s="39"/>
      <c r="C32" s="60"/>
      <c r="D32" s="40"/>
      <c r="E32" s="40"/>
      <c r="F32" s="41"/>
      <c r="G32" s="40"/>
      <c r="H32" s="41"/>
    </row>
    <row r="33" spans="1:8" ht="15" customHeight="1" x14ac:dyDescent="0.25">
      <c r="A33" s="210" t="s">
        <v>89</v>
      </c>
      <c r="B33" s="211"/>
      <c r="C33" s="211"/>
      <c r="D33" s="211"/>
      <c r="E33" s="211"/>
      <c r="F33" s="211"/>
      <c r="G33" s="211"/>
      <c r="H33" s="212"/>
    </row>
    <row r="34" spans="1:8" ht="15" customHeight="1" x14ac:dyDescent="0.25">
      <c r="A34" s="21"/>
      <c r="B34" s="213" t="s">
        <v>8</v>
      </c>
      <c r="C34" s="209"/>
      <c r="D34" s="208" t="s">
        <v>16</v>
      </c>
      <c r="E34" s="208"/>
      <c r="F34" s="209"/>
      <c r="G34" s="208" t="s">
        <v>17</v>
      </c>
      <c r="H34" s="209"/>
    </row>
    <row r="35" spans="1:8" ht="31.9" customHeight="1" x14ac:dyDescent="0.3">
      <c r="A35" s="13" t="s">
        <v>15</v>
      </c>
      <c r="B35" s="54" t="s">
        <v>23</v>
      </c>
      <c r="C35" s="3" t="s">
        <v>37</v>
      </c>
      <c r="D35" s="2" t="s">
        <v>79</v>
      </c>
      <c r="E35" s="55" t="s">
        <v>54</v>
      </c>
      <c r="F35" s="3" t="s">
        <v>1</v>
      </c>
      <c r="G35" s="2" t="s">
        <v>79</v>
      </c>
      <c r="H35" s="3" t="s">
        <v>1</v>
      </c>
    </row>
    <row r="36" spans="1:8" ht="15" x14ac:dyDescent="0.25">
      <c r="A36" s="24"/>
      <c r="B36" s="25"/>
      <c r="C36" s="28"/>
      <c r="D36" s="26"/>
      <c r="E36" s="26"/>
      <c r="F36" s="27"/>
      <c r="G36" s="26"/>
      <c r="H36" s="28"/>
    </row>
    <row r="37" spans="1:8" ht="15" x14ac:dyDescent="0.25">
      <c r="A37" s="24" t="s">
        <v>3</v>
      </c>
      <c r="B37" s="29">
        <v>1908</v>
      </c>
      <c r="C37" s="32">
        <v>0.27048483130138928</v>
      </c>
      <c r="D37" s="30">
        <v>8758647353.2999992</v>
      </c>
      <c r="E37" s="56">
        <v>0.45048034285263844</v>
      </c>
      <c r="F37" s="175">
        <v>2604341.75</v>
      </c>
      <c r="G37" s="30">
        <v>124725849.34</v>
      </c>
      <c r="H37" s="175">
        <v>37050</v>
      </c>
    </row>
    <row r="38" spans="1:8" ht="15" customHeight="1" x14ac:dyDescent="0.25">
      <c r="A38" s="24" t="s">
        <v>4</v>
      </c>
      <c r="B38" s="29">
        <v>76</v>
      </c>
      <c r="C38" s="32">
        <v>0.19143576826196473</v>
      </c>
      <c r="D38" s="33">
        <v>16812199.75</v>
      </c>
      <c r="E38" s="56">
        <v>0.13113614479992014</v>
      </c>
      <c r="F38" s="34">
        <v>180000</v>
      </c>
      <c r="G38" s="33">
        <v>181619.7</v>
      </c>
      <c r="H38" s="34">
        <v>1800</v>
      </c>
    </row>
    <row r="39" spans="1:8" ht="15" x14ac:dyDescent="0.25">
      <c r="A39" s="24" t="s">
        <v>5</v>
      </c>
      <c r="B39" s="29">
        <v>522</v>
      </c>
      <c r="C39" s="32">
        <v>9.9885189437428246E-2</v>
      </c>
      <c r="D39" s="33">
        <v>796066156.62</v>
      </c>
      <c r="E39" s="56">
        <v>0.126080593997448</v>
      </c>
      <c r="F39" s="34">
        <v>1110037.5</v>
      </c>
      <c r="G39" s="33">
        <v>11234310.41</v>
      </c>
      <c r="H39" s="34">
        <v>15818.035</v>
      </c>
    </row>
    <row r="40" spans="1:8" ht="15" x14ac:dyDescent="0.25">
      <c r="A40" s="24" t="s">
        <v>6</v>
      </c>
      <c r="B40" s="29">
        <v>213</v>
      </c>
      <c r="C40" s="32">
        <v>7.5052854122621568E-2</v>
      </c>
      <c r="D40" s="33">
        <v>157535351.80000001</v>
      </c>
      <c r="E40" s="56">
        <v>7.673726706984943E-2</v>
      </c>
      <c r="F40" s="34">
        <v>628260.25</v>
      </c>
      <c r="G40" s="33">
        <v>2154652.86</v>
      </c>
      <c r="H40" s="34">
        <v>8952.7099999999991</v>
      </c>
    </row>
    <row r="41" spans="1:8" ht="15" customHeight="1" x14ac:dyDescent="0.25">
      <c r="A41" s="24" t="s">
        <v>7</v>
      </c>
      <c r="B41" s="29">
        <v>59</v>
      </c>
      <c r="C41" s="32">
        <v>0.10369068541300527</v>
      </c>
      <c r="D41" s="33">
        <v>22641014.91</v>
      </c>
      <c r="E41" s="56">
        <v>9.7569472597147974E-2</v>
      </c>
      <c r="F41" s="34">
        <v>355000</v>
      </c>
      <c r="G41" s="33">
        <v>248494.48</v>
      </c>
      <c r="H41" s="34">
        <v>3550</v>
      </c>
    </row>
    <row r="42" spans="1:8" ht="15" x14ac:dyDescent="0.25">
      <c r="A42" s="24"/>
      <c r="B42" s="35"/>
      <c r="C42" s="57"/>
      <c r="D42" s="33"/>
      <c r="E42" s="33"/>
      <c r="F42" s="34"/>
      <c r="G42" s="33"/>
      <c r="H42" s="34"/>
    </row>
    <row r="43" spans="1:8" ht="15" x14ac:dyDescent="0.25">
      <c r="A43" s="13" t="s">
        <v>2</v>
      </c>
      <c r="B43" s="36">
        <f>SUM(B37:B41)</f>
        <v>2778</v>
      </c>
      <c r="C43" s="58">
        <v>0.17271822929619499</v>
      </c>
      <c r="D43" s="37">
        <f>SUM(D37:D41)</f>
        <v>9751702076.3799992</v>
      </c>
      <c r="E43" s="59">
        <v>0.3461729828301503</v>
      </c>
      <c r="F43" s="174">
        <v>1850000</v>
      </c>
      <c r="G43" s="37">
        <f>SUM(G37:G41)</f>
        <v>138544926.79000002</v>
      </c>
      <c r="H43" s="174">
        <v>26362.5</v>
      </c>
    </row>
    <row r="44" spans="1:8" ht="15" x14ac:dyDescent="0.25">
      <c r="A44" s="38"/>
      <c r="B44" s="39"/>
      <c r="C44" s="39"/>
      <c r="D44" s="40"/>
      <c r="E44" s="40"/>
      <c r="F44" s="41"/>
      <c r="G44" s="40"/>
      <c r="H44" s="41"/>
    </row>
    <row r="45" spans="1:8" ht="15" x14ac:dyDescent="0.25">
      <c r="A45" s="38"/>
      <c r="B45" s="39"/>
      <c r="C45" s="39"/>
      <c r="D45" s="40"/>
      <c r="E45" s="40"/>
      <c r="F45" s="41"/>
      <c r="G45" s="40"/>
      <c r="H45" s="41"/>
    </row>
    <row r="46" spans="1:8" ht="15" customHeight="1" x14ac:dyDescent="0.25">
      <c r="A46" s="210" t="s">
        <v>22</v>
      </c>
      <c r="B46" s="211"/>
      <c r="C46" s="211"/>
      <c r="D46" s="211"/>
      <c r="E46" s="211"/>
      <c r="F46" s="211"/>
      <c r="G46" s="211"/>
      <c r="H46" s="212"/>
    </row>
    <row r="47" spans="1:8" ht="15" customHeight="1" x14ac:dyDescent="0.25">
      <c r="A47" s="21"/>
      <c r="B47" s="213" t="s">
        <v>8</v>
      </c>
      <c r="C47" s="209"/>
      <c r="D47" s="208" t="s">
        <v>16</v>
      </c>
      <c r="E47" s="208"/>
      <c r="F47" s="209"/>
      <c r="G47" s="208" t="s">
        <v>17</v>
      </c>
      <c r="H47" s="209"/>
    </row>
    <row r="48" spans="1:8" ht="31.9" customHeight="1" x14ac:dyDescent="0.3">
      <c r="A48" s="13" t="s">
        <v>15</v>
      </c>
      <c r="B48" s="54" t="s">
        <v>23</v>
      </c>
      <c r="C48" s="3" t="s">
        <v>37</v>
      </c>
      <c r="D48" s="2" t="s">
        <v>79</v>
      </c>
      <c r="E48" s="55" t="s">
        <v>54</v>
      </c>
      <c r="F48" s="3" t="s">
        <v>1</v>
      </c>
      <c r="G48" s="2" t="s">
        <v>79</v>
      </c>
      <c r="H48" s="3" t="s">
        <v>1</v>
      </c>
    </row>
    <row r="49" spans="1:8" ht="15" x14ac:dyDescent="0.25">
      <c r="A49" s="24"/>
      <c r="B49" s="25"/>
      <c r="C49" s="28"/>
      <c r="D49" s="26"/>
      <c r="E49" s="26"/>
      <c r="F49" s="27"/>
      <c r="G49" s="26"/>
      <c r="H49" s="28"/>
    </row>
    <row r="50" spans="1:8" ht="15" x14ac:dyDescent="0.25">
      <c r="A50" s="24" t="s">
        <v>3</v>
      </c>
      <c r="B50" s="29">
        <v>2426</v>
      </c>
      <c r="C50" s="32">
        <v>0.15637488719865927</v>
      </c>
      <c r="D50" s="30">
        <v>10977206844</v>
      </c>
      <c r="E50" s="56">
        <v>0.34425953194118397</v>
      </c>
      <c r="F50" s="175">
        <v>2525000</v>
      </c>
      <c r="G50" s="30">
        <v>156246326.69</v>
      </c>
      <c r="H50" s="175">
        <v>35625</v>
      </c>
    </row>
    <row r="51" spans="1:8" ht="15" customHeight="1" x14ac:dyDescent="0.25">
      <c r="A51" s="24" t="s">
        <v>4</v>
      </c>
      <c r="B51" s="29">
        <v>750</v>
      </c>
      <c r="C51" s="32">
        <v>0.18754688672168043</v>
      </c>
      <c r="D51" s="33">
        <v>468055086.49000001</v>
      </c>
      <c r="E51" s="56">
        <v>0.20333005090243977</v>
      </c>
      <c r="F51" s="34">
        <v>560000</v>
      </c>
      <c r="G51" s="33">
        <v>6258878.6299999999</v>
      </c>
      <c r="H51" s="34">
        <v>7980</v>
      </c>
    </row>
    <row r="52" spans="1:8" ht="15" customHeight="1" x14ac:dyDescent="0.25">
      <c r="A52" s="24" t="s">
        <v>5</v>
      </c>
      <c r="B52" s="29">
        <v>2157</v>
      </c>
      <c r="C52" s="32">
        <v>0.15049187190399776</v>
      </c>
      <c r="D52" s="33">
        <v>3187342626.3000002</v>
      </c>
      <c r="E52" s="56">
        <v>0.19087123607749129</v>
      </c>
      <c r="F52" s="34">
        <v>1111803.1000000001</v>
      </c>
      <c r="G52" s="33">
        <v>44630606.829999998</v>
      </c>
      <c r="H52" s="34">
        <v>15675</v>
      </c>
    </row>
    <row r="53" spans="1:8" ht="15" x14ac:dyDescent="0.25">
      <c r="A53" s="24" t="s">
        <v>6</v>
      </c>
      <c r="B53" s="29">
        <v>1917</v>
      </c>
      <c r="C53" s="32">
        <v>0.11417510422870757</v>
      </c>
      <c r="D53" s="33">
        <v>1492119493.4000001</v>
      </c>
      <c r="E53" s="56">
        <v>0.12227208984062624</v>
      </c>
      <c r="F53" s="34">
        <v>655000</v>
      </c>
      <c r="G53" s="33">
        <v>20352931.23</v>
      </c>
      <c r="H53" s="34">
        <v>9333.75</v>
      </c>
    </row>
    <row r="54" spans="1:8" ht="15" customHeight="1" x14ac:dyDescent="0.25">
      <c r="A54" s="24" t="s">
        <v>7</v>
      </c>
      <c r="B54" s="29">
        <v>616</v>
      </c>
      <c r="C54" s="32">
        <v>0.11079136690647481</v>
      </c>
      <c r="D54" s="33">
        <v>374567591.01999998</v>
      </c>
      <c r="E54" s="56">
        <v>0.10024382139187253</v>
      </c>
      <c r="F54" s="34">
        <v>543750</v>
      </c>
      <c r="G54" s="33">
        <v>4920350.24</v>
      </c>
      <c r="H54" s="34">
        <v>7748.44</v>
      </c>
    </row>
    <row r="55" spans="1:8" ht="15" x14ac:dyDescent="0.25">
      <c r="A55" s="24"/>
      <c r="B55" s="35"/>
      <c r="C55" s="57"/>
      <c r="D55" s="33"/>
      <c r="E55" s="33"/>
      <c r="F55" s="34"/>
      <c r="G55" s="33"/>
      <c r="H55" s="34"/>
    </row>
    <row r="56" spans="1:8" ht="15" x14ac:dyDescent="0.25">
      <c r="A56" s="13" t="s">
        <v>2</v>
      </c>
      <c r="B56" s="36">
        <f>SUM(B50:B54)</f>
        <v>7866</v>
      </c>
      <c r="C56" s="58">
        <v>0.13997437540038438</v>
      </c>
      <c r="D56" s="37">
        <f>SUM(D50:D54)</f>
        <v>16499291641.210001</v>
      </c>
      <c r="E56" s="59">
        <v>0.2468951187011281</v>
      </c>
      <c r="F56" s="174">
        <v>970000</v>
      </c>
      <c r="G56" s="37">
        <f>SUM(G50:G54)</f>
        <v>232409093.61999997</v>
      </c>
      <c r="H56" s="174">
        <v>13715.625</v>
      </c>
    </row>
    <row r="57" spans="1:8" ht="15" x14ac:dyDescent="0.25">
      <c r="A57" s="48"/>
      <c r="B57" s="49"/>
      <c r="C57" s="49"/>
      <c r="D57" s="50"/>
      <c r="E57" s="50"/>
      <c r="F57" s="51"/>
      <c r="G57" s="50"/>
      <c r="H57" s="51"/>
    </row>
    <row r="58" spans="1:8" x14ac:dyDescent="0.2">
      <c r="A58" s="9" t="s">
        <v>71</v>
      </c>
    </row>
    <row r="59" spans="1:8" ht="13.9" customHeight="1" x14ac:dyDescent="0.2">
      <c r="A59" s="171" t="s">
        <v>73</v>
      </c>
    </row>
    <row r="60" spans="1:8" ht="13.9" customHeight="1" x14ac:dyDescent="0.2">
      <c r="A60" s="170" t="s">
        <v>72</v>
      </c>
    </row>
    <row r="61" spans="1:8" x14ac:dyDescent="0.2">
      <c r="A61" s="171" t="s">
        <v>81</v>
      </c>
      <c r="B61" s="19"/>
      <c r="C61" s="19"/>
      <c r="D61" s="80"/>
    </row>
    <row r="62" spans="1:8" x14ac:dyDescent="0.2">
      <c r="A62" s="9"/>
      <c r="B62" s="68"/>
      <c r="C62" s="68"/>
      <c r="D62" s="80"/>
      <c r="E62" s="46"/>
      <c r="F62" s="69"/>
      <c r="G62" s="46"/>
      <c r="H62" s="69"/>
    </row>
    <row r="63" spans="1:8" ht="15" x14ac:dyDescent="0.2">
      <c r="A63" s="48"/>
      <c r="B63" s="68"/>
      <c r="C63" s="68"/>
      <c r="D63" s="80"/>
      <c r="E63" s="47"/>
      <c r="F63" s="68"/>
      <c r="G63" s="47"/>
      <c r="H63" s="68"/>
    </row>
    <row r="64" spans="1:8" ht="15" x14ac:dyDescent="0.2">
      <c r="A64" s="48"/>
      <c r="B64" s="68"/>
      <c r="C64" s="68"/>
      <c r="D64" s="80"/>
      <c r="E64" s="47"/>
      <c r="F64" s="68"/>
      <c r="G64" s="47"/>
      <c r="H64" s="68"/>
    </row>
    <row r="65" spans="1:8" ht="15" x14ac:dyDescent="0.2">
      <c r="A65" s="48"/>
      <c r="B65" s="68"/>
      <c r="C65" s="68"/>
      <c r="D65" s="47"/>
      <c r="E65" s="47"/>
      <c r="F65" s="68"/>
      <c r="G65" s="47"/>
      <c r="H65" s="68"/>
    </row>
    <row r="66" spans="1:8" ht="15" x14ac:dyDescent="0.2">
      <c r="A66" s="48"/>
      <c r="B66" s="68"/>
      <c r="C66" s="68"/>
      <c r="D66" s="80"/>
      <c r="E66" s="47"/>
      <c r="F66" s="68"/>
      <c r="G66" s="47"/>
      <c r="H66" s="68"/>
    </row>
    <row r="67" spans="1:8" ht="15" x14ac:dyDescent="0.2">
      <c r="A67" s="48"/>
      <c r="B67" s="68"/>
      <c r="C67" s="68"/>
      <c r="D67" s="80"/>
      <c r="E67" s="47"/>
      <c r="F67" s="68"/>
      <c r="G67" s="47"/>
      <c r="H67" s="68"/>
    </row>
    <row r="68" spans="1:8" ht="15" x14ac:dyDescent="0.25">
      <c r="A68" s="48"/>
      <c r="B68" s="49"/>
      <c r="C68" s="49"/>
      <c r="D68" s="80"/>
      <c r="E68" s="50"/>
      <c r="F68" s="51"/>
      <c r="G68" s="50"/>
      <c r="H68" s="51"/>
    </row>
    <row r="69" spans="1:8" ht="15" x14ac:dyDescent="0.25">
      <c r="A69" s="48"/>
      <c r="B69" s="68"/>
      <c r="C69" s="68"/>
      <c r="D69" s="80"/>
      <c r="E69" s="50"/>
      <c r="F69" s="51"/>
      <c r="G69" s="50"/>
      <c r="H69" s="51"/>
    </row>
    <row r="70" spans="1:8" ht="15" x14ac:dyDescent="0.25">
      <c r="A70" s="48"/>
      <c r="B70" s="49"/>
      <c r="C70" s="49"/>
      <c r="D70" s="50"/>
      <c r="E70" s="50"/>
      <c r="F70" s="51"/>
      <c r="G70" s="50"/>
      <c r="H70" s="51"/>
    </row>
    <row r="71" spans="1:8" ht="15" x14ac:dyDescent="0.25">
      <c r="A71" s="217"/>
      <c r="B71" s="218"/>
      <c r="C71" s="218"/>
      <c r="D71" s="218"/>
      <c r="E71" s="218"/>
      <c r="F71" s="218"/>
      <c r="G71" s="218"/>
      <c r="H71" s="218"/>
    </row>
    <row r="72" spans="1:8" ht="15" x14ac:dyDescent="0.25">
      <c r="A72" s="217"/>
      <c r="B72" s="52"/>
      <c r="C72" s="52"/>
      <c r="D72" s="218"/>
      <c r="E72" s="218"/>
      <c r="F72" s="218"/>
      <c r="G72" s="218"/>
      <c r="H72" s="218"/>
    </row>
    <row r="73" spans="1:8" ht="18" customHeight="1" x14ac:dyDescent="0.25">
      <c r="A73" s="217"/>
      <c r="B73" s="52"/>
      <c r="C73" s="52"/>
      <c r="D73" s="53"/>
      <c r="E73" s="53"/>
      <c r="F73" s="53"/>
      <c r="G73" s="53"/>
      <c r="H73" s="53"/>
    </row>
    <row r="74" spans="1:8" ht="15" x14ac:dyDescent="0.2">
      <c r="A74" s="48"/>
    </row>
    <row r="75" spans="1:8" ht="15" x14ac:dyDescent="0.2">
      <c r="A75" s="48"/>
      <c r="B75" s="68"/>
      <c r="C75" s="68"/>
      <c r="D75" s="46"/>
      <c r="E75" s="46"/>
      <c r="F75" s="69"/>
      <c r="G75" s="46"/>
      <c r="H75" s="69"/>
    </row>
    <row r="76" spans="1:8" ht="15" x14ac:dyDescent="0.2">
      <c r="A76" s="48"/>
      <c r="B76" s="68"/>
      <c r="C76" s="68"/>
      <c r="D76" s="47"/>
      <c r="E76" s="47"/>
      <c r="F76" s="68"/>
      <c r="G76" s="47"/>
      <c r="H76" s="68"/>
    </row>
    <row r="77" spans="1:8" ht="15" x14ac:dyDescent="0.2">
      <c r="A77" s="48"/>
      <c r="B77" s="68"/>
      <c r="C77" s="68"/>
      <c r="D77" s="47"/>
      <c r="E77" s="47"/>
      <c r="F77" s="68"/>
      <c r="G77" s="47"/>
      <c r="H77" s="68"/>
    </row>
    <row r="78" spans="1:8" ht="15" x14ac:dyDescent="0.2">
      <c r="A78" s="48"/>
      <c r="B78" s="68"/>
      <c r="C78" s="68"/>
      <c r="D78" s="47"/>
      <c r="E78" s="47"/>
      <c r="F78" s="68"/>
      <c r="G78" s="47"/>
      <c r="H78" s="68"/>
    </row>
    <row r="79" spans="1:8" ht="15" x14ac:dyDescent="0.2">
      <c r="A79" s="48"/>
      <c r="B79" s="68"/>
      <c r="C79" s="68"/>
      <c r="D79" s="47"/>
      <c r="E79" s="47"/>
      <c r="F79" s="68"/>
      <c r="G79" s="47"/>
      <c r="H79" s="68"/>
    </row>
    <row r="80" spans="1:8" ht="15" x14ac:dyDescent="0.2">
      <c r="A80" s="48"/>
      <c r="B80" s="70"/>
      <c r="C80" s="70"/>
      <c r="D80" s="47"/>
      <c r="E80" s="47"/>
      <c r="F80" s="68"/>
      <c r="G80" s="47"/>
      <c r="H80" s="68"/>
    </row>
    <row r="81" spans="1:8" ht="15" x14ac:dyDescent="0.25">
      <c r="A81" s="48"/>
      <c r="B81" s="49"/>
      <c r="C81" s="49"/>
      <c r="D81" s="50"/>
      <c r="E81" s="50"/>
      <c r="F81" s="51"/>
      <c r="G81" s="50"/>
      <c r="H81" s="51"/>
    </row>
    <row r="82" spans="1:8" ht="15" x14ac:dyDescent="0.25">
      <c r="A82" s="71"/>
      <c r="B82" s="49"/>
      <c r="C82" s="49"/>
      <c r="D82" s="50"/>
      <c r="E82" s="50"/>
      <c r="F82" s="51"/>
      <c r="G82" s="50"/>
      <c r="H82" s="51"/>
    </row>
    <row r="83" spans="1:8" ht="15" x14ac:dyDescent="0.25">
      <c r="A83" s="48"/>
      <c r="B83" s="49"/>
      <c r="C83" s="49"/>
      <c r="D83" s="50"/>
      <c r="E83" s="50"/>
      <c r="F83" s="51"/>
      <c r="G83" s="50"/>
      <c r="H83" s="51"/>
    </row>
    <row r="84" spans="1:8" ht="15" x14ac:dyDescent="0.25">
      <c r="A84" s="48"/>
      <c r="B84" s="49"/>
      <c r="C84" s="49"/>
      <c r="D84" s="50"/>
      <c r="E84" s="50"/>
      <c r="F84" s="51"/>
      <c r="G84" s="50"/>
      <c r="H84" s="51"/>
    </row>
    <row r="85" spans="1:8" ht="15" x14ac:dyDescent="0.25">
      <c r="A85" s="48"/>
      <c r="B85" s="49"/>
      <c r="C85" s="49"/>
      <c r="D85" s="50"/>
      <c r="E85" s="50"/>
      <c r="F85" s="51"/>
      <c r="G85" s="50"/>
      <c r="H85" s="51"/>
    </row>
    <row r="86" spans="1:8" ht="15" x14ac:dyDescent="0.25">
      <c r="A86" s="48"/>
      <c r="B86" s="49"/>
      <c r="C86" s="49"/>
      <c r="D86" s="50"/>
      <c r="E86" s="50"/>
      <c r="F86" s="51"/>
      <c r="G86" s="50"/>
      <c r="H86" s="51"/>
    </row>
    <row r="87" spans="1:8" ht="15" x14ac:dyDescent="0.25">
      <c r="A87" s="48"/>
      <c r="B87" s="49"/>
      <c r="C87" s="49"/>
      <c r="D87" s="50"/>
      <c r="E87" s="50"/>
      <c r="F87" s="51"/>
      <c r="G87" s="50"/>
      <c r="H87" s="51"/>
    </row>
    <row r="88" spans="1:8" ht="15" x14ac:dyDescent="0.25">
      <c r="A88" s="48"/>
      <c r="B88" s="49"/>
      <c r="C88" s="49"/>
      <c r="D88" s="50"/>
      <c r="E88" s="50"/>
      <c r="F88" s="51"/>
      <c r="G88" s="50"/>
      <c r="H88" s="51"/>
    </row>
    <row r="89" spans="1:8" ht="15" x14ac:dyDescent="0.25">
      <c r="A89" s="48"/>
      <c r="B89" s="49"/>
      <c r="C89" s="49"/>
      <c r="D89" s="50"/>
      <c r="E89" s="50"/>
      <c r="F89" s="51"/>
      <c r="G89" s="50"/>
      <c r="H89" s="51"/>
    </row>
    <row r="90" spans="1:8" ht="15" x14ac:dyDescent="0.25">
      <c r="A90" s="48"/>
      <c r="B90" s="49"/>
      <c r="C90" s="49"/>
      <c r="D90" s="50"/>
      <c r="E90" s="50"/>
      <c r="F90" s="51"/>
      <c r="G90" s="50"/>
      <c r="H90" s="51"/>
    </row>
    <row r="91" spans="1:8" ht="15" x14ac:dyDescent="0.25">
      <c r="A91" s="48"/>
      <c r="B91" s="49"/>
      <c r="C91" s="49"/>
      <c r="D91" s="50"/>
      <c r="E91" s="50"/>
      <c r="F91" s="51"/>
      <c r="G91" s="50"/>
      <c r="H91" s="51"/>
    </row>
    <row r="92" spans="1:8" ht="15" x14ac:dyDescent="0.25">
      <c r="A92" s="48"/>
      <c r="B92" s="49"/>
      <c r="C92" s="49"/>
      <c r="D92" s="50"/>
      <c r="E92" s="50"/>
      <c r="F92" s="51"/>
      <c r="G92" s="50"/>
      <c r="H92" s="51"/>
    </row>
    <row r="93" spans="1:8" x14ac:dyDescent="0.2">
      <c r="A93" s="44"/>
    </row>
    <row r="100" ht="15.75" customHeight="1" x14ac:dyDescent="0.2"/>
    <row r="111" ht="15" customHeight="1" x14ac:dyDescent="0.2"/>
    <row r="113" ht="15" customHeight="1" x14ac:dyDescent="0.2"/>
    <row r="126" ht="15" customHeight="1" x14ac:dyDescent="0.2"/>
    <row r="138" ht="15" customHeight="1" x14ac:dyDescent="0.2"/>
    <row r="139" ht="15" customHeight="1" x14ac:dyDescent="0.2"/>
  </sheetData>
  <mergeCells count="26">
    <mergeCell ref="A7:H7"/>
    <mergeCell ref="A1:H1"/>
    <mergeCell ref="A2:H2"/>
    <mergeCell ref="A4:H4"/>
    <mergeCell ref="A5:H5"/>
    <mergeCell ref="A6:H6"/>
    <mergeCell ref="A9:H9"/>
    <mergeCell ref="A21:H21"/>
    <mergeCell ref="B10:C10"/>
    <mergeCell ref="D10:F10"/>
    <mergeCell ref="G10:H10"/>
    <mergeCell ref="A33:H33"/>
    <mergeCell ref="A46:H46"/>
    <mergeCell ref="B34:C34"/>
    <mergeCell ref="D22:F22"/>
    <mergeCell ref="G22:H22"/>
    <mergeCell ref="B22:C22"/>
    <mergeCell ref="A71:A73"/>
    <mergeCell ref="B71:H71"/>
    <mergeCell ref="D72:F72"/>
    <mergeCell ref="G72:H72"/>
    <mergeCell ref="D34:F34"/>
    <mergeCell ref="G34:H34"/>
    <mergeCell ref="B47:C47"/>
    <mergeCell ref="D47:F47"/>
    <mergeCell ref="G47:H47"/>
  </mergeCells>
  <printOptions horizontalCentered="1"/>
  <pageMargins left="0.5" right="0.5" top="0" bottom="0" header="0.3" footer="0.3"/>
  <pageSetup scale="91" fitToHeight="2" orientation="portrait" horizontalDpi="4294967295" verticalDpi="4294967295" r:id="rId1"/>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3"/>
  <sheetViews>
    <sheetView showGridLines="0" zoomScale="86" zoomScaleNormal="86" workbookViewId="0">
      <selection sqref="A1:F1"/>
    </sheetView>
  </sheetViews>
  <sheetFormatPr defaultColWidth="9.140625" defaultRowHeight="14.25" customHeight="1" x14ac:dyDescent="0.2"/>
  <cols>
    <col min="1" max="1" width="32" style="1" customWidth="1"/>
    <col min="2" max="6" width="13.85546875" style="1" customWidth="1"/>
    <col min="7" max="16384" width="9.140625" style="1"/>
  </cols>
  <sheetData>
    <row r="1" spans="1:6" ht="14.25" customHeight="1" x14ac:dyDescent="0.2">
      <c r="A1" s="199" t="s">
        <v>56</v>
      </c>
      <c r="B1" s="199"/>
      <c r="C1" s="199"/>
      <c r="D1" s="199"/>
      <c r="E1" s="199"/>
      <c r="F1" s="199"/>
    </row>
    <row r="2" spans="1:6" ht="14.25" customHeight="1" x14ac:dyDescent="0.2">
      <c r="A2" s="200" t="s">
        <v>83</v>
      </c>
      <c r="B2" s="200"/>
      <c r="C2" s="200"/>
      <c r="D2" s="200"/>
      <c r="E2" s="200"/>
      <c r="F2" s="200"/>
    </row>
    <row r="3" spans="1:6" ht="14.25" customHeight="1" x14ac:dyDescent="0.25">
      <c r="A3" s="163"/>
      <c r="B3" s="166"/>
      <c r="C3" s="166"/>
      <c r="D3" s="166"/>
      <c r="E3" s="166"/>
      <c r="F3" s="166"/>
    </row>
    <row r="4" spans="1:6" s="91" customFormat="1" ht="14.25" customHeight="1" x14ac:dyDescent="0.25">
      <c r="A4" s="199" t="s">
        <v>66</v>
      </c>
      <c r="B4" s="199"/>
      <c r="C4" s="199"/>
      <c r="D4" s="199"/>
      <c r="E4" s="199"/>
      <c r="F4" s="199"/>
    </row>
    <row r="5" spans="1:6" ht="14.25" customHeight="1" x14ac:dyDescent="0.25">
      <c r="A5" s="201" t="s">
        <v>67</v>
      </c>
      <c r="B5" s="201"/>
      <c r="C5" s="201"/>
      <c r="D5" s="201"/>
      <c r="E5" s="201"/>
      <c r="F5" s="201"/>
    </row>
    <row r="6" spans="1:6" ht="14.25" customHeight="1" x14ac:dyDescent="0.25">
      <c r="A6" s="201" t="s">
        <v>68</v>
      </c>
      <c r="B6" s="201"/>
      <c r="C6" s="201"/>
      <c r="D6" s="201"/>
      <c r="E6" s="201"/>
      <c r="F6" s="201"/>
    </row>
    <row r="7" spans="1:6" ht="14.25" customHeight="1" x14ac:dyDescent="0.25">
      <c r="A7" s="201" t="s">
        <v>61</v>
      </c>
      <c r="B7" s="201"/>
      <c r="C7" s="201"/>
      <c r="D7" s="201"/>
      <c r="E7" s="201"/>
      <c r="F7" s="201"/>
    </row>
    <row r="9" spans="1:6" ht="14.25" customHeight="1" x14ac:dyDescent="0.2">
      <c r="A9" s="225">
        <v>2022</v>
      </c>
      <c r="B9" s="226"/>
      <c r="C9" s="226"/>
      <c r="D9" s="226"/>
      <c r="E9" s="226"/>
      <c r="F9" s="227"/>
    </row>
    <row r="10" spans="1:6" ht="14.25" customHeight="1" x14ac:dyDescent="0.25">
      <c r="A10" s="82"/>
      <c r="B10" s="22"/>
      <c r="C10" s="208" t="s">
        <v>16</v>
      </c>
      <c r="D10" s="209"/>
      <c r="E10" s="213" t="s">
        <v>17</v>
      </c>
      <c r="F10" s="209"/>
    </row>
    <row r="11" spans="1:6" ht="14.25" customHeight="1" x14ac:dyDescent="0.25">
      <c r="A11" s="81" t="s">
        <v>52</v>
      </c>
      <c r="B11" s="98" t="s">
        <v>8</v>
      </c>
      <c r="C11" s="94" t="s">
        <v>36</v>
      </c>
      <c r="D11" s="95" t="s">
        <v>1</v>
      </c>
      <c r="E11" s="93" t="s">
        <v>36</v>
      </c>
      <c r="F11" s="95" t="s">
        <v>1</v>
      </c>
    </row>
    <row r="12" spans="1:6" ht="14.25" customHeight="1" x14ac:dyDescent="0.25">
      <c r="A12" s="85"/>
      <c r="B12" s="86"/>
      <c r="C12" s="87"/>
      <c r="D12" s="88"/>
      <c r="E12" s="89"/>
      <c r="F12" s="90"/>
    </row>
    <row r="13" spans="1:6" ht="14.25" customHeight="1" x14ac:dyDescent="0.2">
      <c r="A13" s="82" t="s">
        <v>82</v>
      </c>
      <c r="B13" s="83">
        <v>723</v>
      </c>
      <c r="C13" s="30">
        <v>1124191289.5999999</v>
      </c>
      <c r="D13" s="175">
        <v>1160000</v>
      </c>
      <c r="E13" s="178">
        <v>29221553.809999999</v>
      </c>
      <c r="F13" s="175">
        <v>30450</v>
      </c>
    </row>
    <row r="14" spans="1:6" ht="14.25" customHeight="1" x14ac:dyDescent="0.2">
      <c r="A14" s="82" t="s">
        <v>48</v>
      </c>
      <c r="B14" s="83">
        <v>173</v>
      </c>
      <c r="C14" s="33">
        <v>417999247.12</v>
      </c>
      <c r="D14" s="34">
        <v>750000</v>
      </c>
      <c r="E14" s="92">
        <v>10727471.609999999</v>
      </c>
      <c r="F14" s="34">
        <v>19687.5</v>
      </c>
    </row>
    <row r="15" spans="1:6" ht="14.25" customHeight="1" x14ac:dyDescent="0.2">
      <c r="A15" s="82" t="s">
        <v>45</v>
      </c>
      <c r="B15" s="83">
        <v>645</v>
      </c>
      <c r="C15" s="33">
        <v>6115575349.1000004</v>
      </c>
      <c r="D15" s="34">
        <v>1350000</v>
      </c>
      <c r="E15" s="92">
        <v>160030229.63999999</v>
      </c>
      <c r="F15" s="34">
        <v>35437.5</v>
      </c>
    </row>
    <row r="16" spans="1:6" ht="14.25" customHeight="1" x14ac:dyDescent="0.2">
      <c r="A16" s="82" t="s">
        <v>41</v>
      </c>
      <c r="B16" s="83">
        <v>1617</v>
      </c>
      <c r="C16" s="33">
        <v>4249200120.0999999</v>
      </c>
      <c r="D16" s="34">
        <v>1668288</v>
      </c>
      <c r="E16" s="92">
        <v>111263803.41</v>
      </c>
      <c r="F16" s="34">
        <v>43792.56</v>
      </c>
    </row>
    <row r="17" spans="1:6" ht="14.25" customHeight="1" x14ac:dyDescent="0.2">
      <c r="A17" s="144" t="s">
        <v>42</v>
      </c>
      <c r="B17" s="182">
        <v>676</v>
      </c>
      <c r="C17" s="179">
        <v>12457126534</v>
      </c>
      <c r="D17" s="181">
        <v>5000000</v>
      </c>
      <c r="E17" s="180">
        <v>323987727.32999998</v>
      </c>
      <c r="F17" s="181">
        <v>131250</v>
      </c>
    </row>
    <row r="18" spans="1:6" ht="14.25" customHeight="1" x14ac:dyDescent="0.2">
      <c r="A18" s="82" t="s">
        <v>43</v>
      </c>
      <c r="B18" s="83">
        <v>222</v>
      </c>
      <c r="C18" s="33">
        <v>4625751166.1000004</v>
      </c>
      <c r="D18" s="34">
        <v>2475000</v>
      </c>
      <c r="E18" s="92">
        <v>121433842.31</v>
      </c>
      <c r="F18" s="34">
        <v>64968.75</v>
      </c>
    </row>
    <row r="19" spans="1:6" ht="14.25" customHeight="1" x14ac:dyDescent="0.2">
      <c r="A19" s="82" t="s">
        <v>44</v>
      </c>
      <c r="B19" s="83">
        <v>527</v>
      </c>
      <c r="C19" s="33">
        <v>2252568093.1999998</v>
      </c>
      <c r="D19" s="34">
        <v>2125000</v>
      </c>
      <c r="E19" s="92">
        <v>58962158.75</v>
      </c>
      <c r="F19" s="34">
        <v>55781.25</v>
      </c>
    </row>
    <row r="20" spans="1:6" ht="14.25" customHeight="1" x14ac:dyDescent="0.2">
      <c r="A20" s="82" t="s">
        <v>51</v>
      </c>
      <c r="B20" s="83">
        <v>278</v>
      </c>
      <c r="C20" s="33">
        <v>2810741743.0999999</v>
      </c>
      <c r="D20" s="34">
        <v>3850000</v>
      </c>
      <c r="E20" s="92">
        <v>73735296.730000004</v>
      </c>
      <c r="F20" s="34">
        <v>101062.5</v>
      </c>
    </row>
    <row r="21" spans="1:6" ht="14.25" customHeight="1" x14ac:dyDescent="0.2">
      <c r="A21" s="82" t="s">
        <v>49</v>
      </c>
      <c r="B21" s="83">
        <v>96</v>
      </c>
      <c r="C21" s="33">
        <v>3000508305.6999998</v>
      </c>
      <c r="D21" s="34">
        <v>6986867.125</v>
      </c>
      <c r="E21" s="92">
        <v>78749876.799999997</v>
      </c>
      <c r="F21" s="34">
        <v>183405.26</v>
      </c>
    </row>
    <row r="22" spans="1:6" ht="14.25" customHeight="1" x14ac:dyDescent="0.2">
      <c r="A22" s="82" t="s">
        <v>46</v>
      </c>
      <c r="B22" s="83">
        <v>248</v>
      </c>
      <c r="C22" s="179">
        <v>1400070796.0999999</v>
      </c>
      <c r="D22" s="34">
        <v>1967500</v>
      </c>
      <c r="E22" s="92">
        <v>36645202.399999999</v>
      </c>
      <c r="F22" s="34">
        <v>51646.875</v>
      </c>
    </row>
    <row r="23" spans="1:6" ht="14.25" customHeight="1" x14ac:dyDescent="0.2">
      <c r="A23" s="82" t="s">
        <v>47</v>
      </c>
      <c r="B23" s="83">
        <v>389</v>
      </c>
      <c r="C23" s="33">
        <v>1629350339.9000001</v>
      </c>
      <c r="D23" s="34">
        <v>640000</v>
      </c>
      <c r="E23" s="92">
        <v>42281429.039999999</v>
      </c>
      <c r="F23" s="34">
        <v>16800</v>
      </c>
    </row>
    <row r="24" spans="1:6" ht="14.25" customHeight="1" x14ac:dyDescent="0.2">
      <c r="A24" s="82" t="s">
        <v>50</v>
      </c>
      <c r="B24" s="83">
        <v>71</v>
      </c>
      <c r="C24" s="33">
        <v>411101481.19</v>
      </c>
      <c r="D24" s="34">
        <v>1221000</v>
      </c>
      <c r="E24" s="92">
        <v>10751786.76</v>
      </c>
      <c r="F24" s="34">
        <v>32051.25</v>
      </c>
    </row>
    <row r="25" spans="1:6" ht="14.25" customHeight="1" x14ac:dyDescent="0.2">
      <c r="A25" s="82"/>
      <c r="B25" s="83"/>
      <c r="C25" s="33"/>
      <c r="D25" s="28"/>
      <c r="E25" s="92"/>
      <c r="F25" s="28"/>
    </row>
    <row r="26" spans="1:6" ht="14.25" customHeight="1" x14ac:dyDescent="0.25">
      <c r="A26" s="81" t="s">
        <v>2</v>
      </c>
      <c r="B26" s="96">
        <f>SUM(B13:B24)</f>
        <v>5665</v>
      </c>
      <c r="C26" s="37">
        <f>SUM(C13:C24)</f>
        <v>40494184465.209999</v>
      </c>
      <c r="D26" s="174">
        <v>1680000</v>
      </c>
      <c r="E26" s="37">
        <f>SUM(E13:E24)</f>
        <v>1057790378.5899998</v>
      </c>
      <c r="F26" s="174">
        <v>43968.75</v>
      </c>
    </row>
    <row r="28" spans="1:6" ht="14.25" customHeight="1" x14ac:dyDescent="0.2">
      <c r="A28" s="225">
        <v>2021</v>
      </c>
      <c r="B28" s="226"/>
      <c r="C28" s="226"/>
      <c r="D28" s="226"/>
      <c r="E28" s="226"/>
      <c r="F28" s="227"/>
    </row>
    <row r="29" spans="1:6" s="143" customFormat="1" ht="14.25" customHeight="1" x14ac:dyDescent="0.25">
      <c r="A29" s="82"/>
      <c r="B29" s="22"/>
      <c r="C29" s="208" t="s">
        <v>16</v>
      </c>
      <c r="D29" s="209"/>
      <c r="E29" s="213" t="s">
        <v>17</v>
      </c>
      <c r="F29" s="209"/>
    </row>
    <row r="30" spans="1:6" ht="14.25" customHeight="1" x14ac:dyDescent="0.25">
      <c r="A30" s="81" t="s">
        <v>52</v>
      </c>
      <c r="B30" s="98" t="s">
        <v>8</v>
      </c>
      <c r="C30" s="94" t="s">
        <v>36</v>
      </c>
      <c r="D30" s="95" t="s">
        <v>1</v>
      </c>
      <c r="E30" s="93" t="s">
        <v>36</v>
      </c>
      <c r="F30" s="95" t="s">
        <v>1</v>
      </c>
    </row>
    <row r="31" spans="1:6" ht="14.25" customHeight="1" x14ac:dyDescent="0.25">
      <c r="A31" s="85"/>
      <c r="B31" s="86"/>
      <c r="C31" s="87"/>
      <c r="D31" s="88"/>
      <c r="E31" s="89"/>
      <c r="F31" s="90"/>
    </row>
    <row r="32" spans="1:6" ht="14.25" customHeight="1" x14ac:dyDescent="0.2">
      <c r="A32" s="82" t="s">
        <v>82</v>
      </c>
      <c r="B32" s="83">
        <v>682</v>
      </c>
      <c r="C32" s="30">
        <v>997104216.12</v>
      </c>
      <c r="D32" s="175">
        <v>1043167</v>
      </c>
      <c r="E32" s="178">
        <v>25787365.280000001</v>
      </c>
      <c r="F32" s="175">
        <v>27383.134999999998</v>
      </c>
    </row>
    <row r="33" spans="1:6" ht="14.25" customHeight="1" x14ac:dyDescent="0.2">
      <c r="A33" s="82" t="s">
        <v>48</v>
      </c>
      <c r="B33" s="83">
        <v>218</v>
      </c>
      <c r="C33" s="33">
        <v>382904427.27999997</v>
      </c>
      <c r="D33" s="34">
        <v>600000</v>
      </c>
      <c r="E33" s="92">
        <v>9826017.8499999996</v>
      </c>
      <c r="F33" s="34">
        <v>15750</v>
      </c>
    </row>
    <row r="34" spans="1:6" ht="14.25" customHeight="1" x14ac:dyDescent="0.2">
      <c r="A34" s="82" t="s">
        <v>45</v>
      </c>
      <c r="B34" s="83">
        <v>536</v>
      </c>
      <c r="C34" s="33">
        <v>5617815785.3999996</v>
      </c>
      <c r="D34" s="34">
        <v>1193049.5</v>
      </c>
      <c r="E34" s="92">
        <v>147164982.12</v>
      </c>
      <c r="F34" s="34">
        <v>31140.845000000001</v>
      </c>
    </row>
    <row r="35" spans="1:6" ht="14.25" customHeight="1" x14ac:dyDescent="0.2">
      <c r="A35" s="82" t="s">
        <v>41</v>
      </c>
      <c r="B35" s="83">
        <v>1386</v>
      </c>
      <c r="C35" s="33">
        <v>3590617118.9000001</v>
      </c>
      <c r="D35" s="34">
        <v>1550000</v>
      </c>
      <c r="E35" s="92">
        <v>94062704.180000007</v>
      </c>
      <c r="F35" s="34">
        <v>40687.5</v>
      </c>
    </row>
    <row r="36" spans="1:6" ht="14.25" customHeight="1" x14ac:dyDescent="0.2">
      <c r="A36" s="144" t="s">
        <v>42</v>
      </c>
      <c r="B36" s="182">
        <v>554</v>
      </c>
      <c r="C36" s="179">
        <v>6361333127</v>
      </c>
      <c r="D36" s="181">
        <v>4500000</v>
      </c>
      <c r="E36" s="180">
        <v>166764345.84999999</v>
      </c>
      <c r="F36" s="181">
        <v>118125</v>
      </c>
    </row>
    <row r="37" spans="1:6" ht="14.25" customHeight="1" x14ac:dyDescent="0.2">
      <c r="A37" s="82" t="s">
        <v>43</v>
      </c>
      <c r="B37" s="83">
        <v>234</v>
      </c>
      <c r="C37" s="33">
        <v>6932894046.1999998</v>
      </c>
      <c r="D37" s="34">
        <v>2500000</v>
      </c>
      <c r="E37" s="92">
        <v>177995187.13</v>
      </c>
      <c r="F37" s="34">
        <v>65625</v>
      </c>
    </row>
    <row r="38" spans="1:6" ht="14.25" customHeight="1" x14ac:dyDescent="0.2">
      <c r="A38" s="82" t="s">
        <v>44</v>
      </c>
      <c r="B38" s="83">
        <v>570</v>
      </c>
      <c r="C38" s="33">
        <v>2731867592.0999999</v>
      </c>
      <c r="D38" s="34">
        <v>2000000</v>
      </c>
      <c r="E38" s="92">
        <v>71562088.730000004</v>
      </c>
      <c r="F38" s="34">
        <v>52500</v>
      </c>
    </row>
    <row r="39" spans="1:6" ht="14.25" customHeight="1" x14ac:dyDescent="0.2">
      <c r="A39" s="82" t="s">
        <v>51</v>
      </c>
      <c r="B39" s="83">
        <v>332</v>
      </c>
      <c r="C39" s="33">
        <v>6608070524.8999996</v>
      </c>
      <c r="D39" s="34">
        <v>3925000</v>
      </c>
      <c r="E39" s="92">
        <v>173396283.78999999</v>
      </c>
      <c r="F39" s="34">
        <v>103031.25</v>
      </c>
    </row>
    <row r="40" spans="1:6" ht="14.25" customHeight="1" x14ac:dyDescent="0.2">
      <c r="A40" s="82" t="s">
        <v>49</v>
      </c>
      <c r="B40" s="83">
        <v>103</v>
      </c>
      <c r="C40" s="33">
        <v>2988934746.4000001</v>
      </c>
      <c r="D40" s="34">
        <v>10000000</v>
      </c>
      <c r="E40" s="92">
        <v>78423215.280000001</v>
      </c>
      <c r="F40" s="34">
        <v>262500</v>
      </c>
    </row>
    <row r="41" spans="1:6" ht="14.25" customHeight="1" x14ac:dyDescent="0.2">
      <c r="A41" s="82" t="s">
        <v>46</v>
      </c>
      <c r="B41" s="83">
        <v>276</v>
      </c>
      <c r="C41" s="179">
        <v>2124160594.9000001</v>
      </c>
      <c r="D41" s="34">
        <v>1765000</v>
      </c>
      <c r="E41" s="92">
        <v>55626949.979999997</v>
      </c>
      <c r="F41" s="34">
        <v>46331.25</v>
      </c>
    </row>
    <row r="42" spans="1:6" s="91" customFormat="1" ht="14.25" customHeight="1" x14ac:dyDescent="0.25">
      <c r="A42" s="82" t="s">
        <v>47</v>
      </c>
      <c r="B42" s="83">
        <v>416</v>
      </c>
      <c r="C42" s="33">
        <v>1221482491.7</v>
      </c>
      <c r="D42" s="34">
        <v>500000</v>
      </c>
      <c r="E42" s="92">
        <v>31495071.73</v>
      </c>
      <c r="F42" s="34">
        <v>9468.75</v>
      </c>
    </row>
    <row r="43" spans="1:6" ht="14.25" customHeight="1" x14ac:dyDescent="0.2">
      <c r="A43" s="82" t="s">
        <v>50</v>
      </c>
      <c r="B43" s="83">
        <v>73</v>
      </c>
      <c r="C43" s="33">
        <v>674451454.28999996</v>
      </c>
      <c r="D43" s="34">
        <v>2000000</v>
      </c>
      <c r="E43" s="92">
        <v>17679402.68</v>
      </c>
      <c r="F43" s="34">
        <v>52500</v>
      </c>
    </row>
    <row r="44" spans="1:6" ht="14.25" customHeight="1" x14ac:dyDescent="0.2">
      <c r="A44" s="82"/>
      <c r="B44" s="83"/>
      <c r="C44" s="33"/>
      <c r="D44" s="28"/>
      <c r="E44" s="92"/>
      <c r="F44" s="28"/>
    </row>
    <row r="45" spans="1:6" ht="14.25" customHeight="1" x14ac:dyDescent="0.25">
      <c r="A45" s="81" t="s">
        <v>2</v>
      </c>
      <c r="B45" s="96">
        <f>SUM(B32:B43)</f>
        <v>5380</v>
      </c>
      <c r="C45" s="37">
        <f>SUM(C32:C43)</f>
        <v>40231636125.189995</v>
      </c>
      <c r="D45" s="174">
        <v>1600000</v>
      </c>
      <c r="E45" s="37">
        <f>SUM(E32:E43)</f>
        <v>1049783614.5999999</v>
      </c>
      <c r="F45" s="174">
        <v>42000</v>
      </c>
    </row>
    <row r="46" spans="1:6" ht="14.25" customHeight="1" x14ac:dyDescent="0.25">
      <c r="A46" s="91"/>
      <c r="B46" s="97"/>
      <c r="C46" s="97"/>
      <c r="D46" s="61"/>
      <c r="E46" s="41"/>
      <c r="F46" s="41"/>
    </row>
    <row r="47" spans="1:6" ht="14.25" customHeight="1" x14ac:dyDescent="0.2">
      <c r="A47" s="222" t="s">
        <v>53</v>
      </c>
      <c r="B47" s="223"/>
      <c r="C47" s="223"/>
      <c r="D47" s="223"/>
      <c r="E47" s="223"/>
      <c r="F47" s="224"/>
    </row>
    <row r="48" spans="1:6" ht="14.25" customHeight="1" x14ac:dyDescent="0.25">
      <c r="A48" s="100"/>
      <c r="B48" s="101"/>
      <c r="C48" s="219" t="s">
        <v>16</v>
      </c>
      <c r="D48" s="220"/>
      <c r="E48" s="221" t="s">
        <v>17</v>
      </c>
      <c r="F48" s="220"/>
    </row>
    <row r="49" spans="1:6" ht="14.25" customHeight="1" x14ac:dyDescent="0.25">
      <c r="A49" s="81" t="s">
        <v>52</v>
      </c>
      <c r="B49" s="102" t="s">
        <v>8</v>
      </c>
      <c r="C49" s="103" t="s">
        <v>36</v>
      </c>
      <c r="D49" s="104" t="s">
        <v>1</v>
      </c>
      <c r="E49" s="105" t="s">
        <v>36</v>
      </c>
      <c r="F49" s="104" t="s">
        <v>1</v>
      </c>
    </row>
    <row r="50" spans="1:6" ht="14.25" customHeight="1" x14ac:dyDescent="0.25">
      <c r="A50" s="106"/>
      <c r="B50" s="107"/>
      <c r="C50" s="108"/>
      <c r="D50" s="109"/>
      <c r="E50" s="110"/>
      <c r="F50" s="111"/>
    </row>
    <row r="51" spans="1:6" ht="14.25" customHeight="1" x14ac:dyDescent="0.2">
      <c r="A51" s="82" t="s">
        <v>82</v>
      </c>
      <c r="B51" s="99">
        <f>B13/B32-1</f>
        <v>6.011730205278587E-2</v>
      </c>
      <c r="C51" s="184">
        <f>C13/C32-1</f>
        <v>0.12745615897055362</v>
      </c>
      <c r="D51" s="184">
        <f>D13/D32-1</f>
        <v>0.11199836651274442</v>
      </c>
      <c r="E51" s="113">
        <f>E13/E32-1</f>
        <v>0.13317329989750681</v>
      </c>
      <c r="F51" s="32">
        <f>F13/F32-1</f>
        <v>0.11199831575164798</v>
      </c>
    </row>
    <row r="52" spans="1:6" ht="14.25" customHeight="1" x14ac:dyDescent="0.2">
      <c r="A52" s="82" t="s">
        <v>48</v>
      </c>
      <c r="B52" s="99">
        <f t="shared" ref="B52:F52" si="0">B14/B33-1</f>
        <v>-0.20642201834862384</v>
      </c>
      <c r="C52" s="184">
        <f t="shared" si="0"/>
        <v>9.1654254533695578E-2</v>
      </c>
      <c r="D52" s="184">
        <f t="shared" si="0"/>
        <v>0.25</v>
      </c>
      <c r="E52" s="113">
        <f t="shared" si="0"/>
        <v>9.1741514595355511E-2</v>
      </c>
      <c r="F52" s="32">
        <f t="shared" si="0"/>
        <v>0.25</v>
      </c>
    </row>
    <row r="53" spans="1:6" ht="14.25" customHeight="1" x14ac:dyDescent="0.2">
      <c r="A53" s="82" t="s">
        <v>45</v>
      </c>
      <c r="B53" s="99">
        <f t="shared" ref="B53:F53" si="1">B15/B34-1</f>
        <v>0.20335820895522394</v>
      </c>
      <c r="C53" s="184">
        <f t="shared" si="1"/>
        <v>8.8603753258270856E-2</v>
      </c>
      <c r="D53" s="184">
        <f t="shared" si="1"/>
        <v>0.13155405538496101</v>
      </c>
      <c r="E53" s="113">
        <f t="shared" si="1"/>
        <v>8.7420576108992565E-2</v>
      </c>
      <c r="F53" s="32">
        <f t="shared" si="1"/>
        <v>0.13797490080953168</v>
      </c>
    </row>
    <row r="54" spans="1:6" ht="14.25" customHeight="1" x14ac:dyDescent="0.2">
      <c r="A54" s="82" t="s">
        <v>41</v>
      </c>
      <c r="B54" s="99">
        <f t="shared" ref="B54:F54" si="2">B16/B35-1</f>
        <v>0.16666666666666674</v>
      </c>
      <c r="C54" s="184">
        <f t="shared" si="2"/>
        <v>0.1834177745472787</v>
      </c>
      <c r="D54" s="184">
        <f t="shared" si="2"/>
        <v>7.6314838709677479E-2</v>
      </c>
      <c r="E54" s="113">
        <f t="shared" si="2"/>
        <v>0.18286843207360559</v>
      </c>
      <c r="F54" s="32">
        <f t="shared" si="2"/>
        <v>7.6314838709677257E-2</v>
      </c>
    </row>
    <row r="55" spans="1:6" ht="14.25" customHeight="1" x14ac:dyDescent="0.2">
      <c r="A55" s="82" t="s">
        <v>42</v>
      </c>
      <c r="B55" s="99">
        <f t="shared" ref="B55:F55" si="3">B17/B36-1</f>
        <v>0.22021660649819497</v>
      </c>
      <c r="C55" s="184">
        <f t="shared" si="3"/>
        <v>0.95825722145049363</v>
      </c>
      <c r="D55" s="184">
        <f t="shared" si="3"/>
        <v>0.11111111111111116</v>
      </c>
      <c r="E55" s="113">
        <f t="shared" si="3"/>
        <v>0.94278774445838764</v>
      </c>
      <c r="F55" s="32">
        <f t="shared" si="3"/>
        <v>0.11111111111111116</v>
      </c>
    </row>
    <row r="56" spans="1:6" ht="14.25" customHeight="1" x14ac:dyDescent="0.2">
      <c r="A56" s="82" t="s">
        <v>43</v>
      </c>
      <c r="B56" s="99">
        <f t="shared" ref="B56:F56" si="4">B18/B37-1</f>
        <v>-5.1282051282051322E-2</v>
      </c>
      <c r="C56" s="184">
        <f t="shared" si="4"/>
        <v>-0.33278207696893503</v>
      </c>
      <c r="D56" s="184">
        <f t="shared" si="4"/>
        <v>-1.0000000000000009E-2</v>
      </c>
      <c r="E56" s="113">
        <f t="shared" si="4"/>
        <v>-0.31776895618357381</v>
      </c>
      <c r="F56" s="32">
        <f t="shared" si="4"/>
        <v>-1.0000000000000009E-2</v>
      </c>
    </row>
    <row r="57" spans="1:6" ht="14.25" customHeight="1" x14ac:dyDescent="0.2">
      <c r="A57" s="82" t="s">
        <v>44</v>
      </c>
      <c r="B57" s="99">
        <f t="shared" ref="B57:F57" si="5">B19/B38-1</f>
        <v>-7.5438596491228083E-2</v>
      </c>
      <c r="C57" s="184">
        <f t="shared" si="5"/>
        <v>-0.17544755839779202</v>
      </c>
      <c r="D57" s="184">
        <f t="shared" si="5"/>
        <v>6.25E-2</v>
      </c>
      <c r="E57" s="113">
        <f t="shared" si="5"/>
        <v>-0.17606990242471654</v>
      </c>
      <c r="F57" s="32">
        <f t="shared" si="5"/>
        <v>6.25E-2</v>
      </c>
    </row>
    <row r="58" spans="1:6" ht="14.25" customHeight="1" x14ac:dyDescent="0.2">
      <c r="A58" s="82" t="s">
        <v>51</v>
      </c>
      <c r="B58" s="99">
        <f t="shared" ref="B58:F58" si="6">B20/B39-1</f>
        <v>-0.16265060240963858</v>
      </c>
      <c r="C58" s="184">
        <f t="shared" si="6"/>
        <v>-0.57465015960274801</v>
      </c>
      <c r="D58" s="184">
        <f t="shared" si="6"/>
        <v>-1.9108280254777066E-2</v>
      </c>
      <c r="E58" s="113">
        <f t="shared" si="6"/>
        <v>-0.57475849471318119</v>
      </c>
      <c r="F58" s="32">
        <f t="shared" si="6"/>
        <v>-1.9108280254777066E-2</v>
      </c>
    </row>
    <row r="59" spans="1:6" ht="14.25" customHeight="1" x14ac:dyDescent="0.2">
      <c r="A59" s="82" t="s">
        <v>49</v>
      </c>
      <c r="B59" s="99">
        <f t="shared" ref="B59:F59" si="7">B21/B40-1</f>
        <v>-6.7961165048543659E-2</v>
      </c>
      <c r="C59" s="184">
        <f t="shared" si="7"/>
        <v>3.8721351524784176E-3</v>
      </c>
      <c r="D59" s="184">
        <f t="shared" si="7"/>
        <v>-0.30131328749999997</v>
      </c>
      <c r="E59" s="113">
        <f t="shared" si="7"/>
        <v>4.1653675998070128E-3</v>
      </c>
      <c r="F59" s="32">
        <f t="shared" si="7"/>
        <v>-0.30131329523809525</v>
      </c>
    </row>
    <row r="60" spans="1:6" ht="14.25" customHeight="1" x14ac:dyDescent="0.2">
      <c r="A60" s="82" t="s">
        <v>46</v>
      </c>
      <c r="B60" s="99">
        <f t="shared" ref="B60:F60" si="8">B22/B41-1</f>
        <v>-0.10144927536231885</v>
      </c>
      <c r="C60" s="184">
        <f t="shared" si="8"/>
        <v>-0.34088279414395617</v>
      </c>
      <c r="D60" s="184">
        <f t="shared" si="8"/>
        <v>0.11473087818696892</v>
      </c>
      <c r="E60" s="113">
        <f t="shared" si="8"/>
        <v>-0.3412329381140734</v>
      </c>
      <c r="F60" s="32">
        <f t="shared" si="8"/>
        <v>0.11473087818696892</v>
      </c>
    </row>
    <row r="61" spans="1:6" ht="14.25" customHeight="1" x14ac:dyDescent="0.2">
      <c r="A61" s="82" t="s">
        <v>47</v>
      </c>
      <c r="B61" s="99">
        <f t="shared" ref="B61:F61" si="9">B23/B42-1</f>
        <v>-6.4903846153846145E-2</v>
      </c>
      <c r="C61" s="184">
        <f t="shared" si="9"/>
        <v>0.33391215262721397</v>
      </c>
      <c r="D61" s="184">
        <f t="shared" si="9"/>
        <v>0.28000000000000003</v>
      </c>
      <c r="E61" s="113">
        <f t="shared" si="9"/>
        <v>0.34247762324432718</v>
      </c>
      <c r="F61" s="32">
        <f t="shared" si="9"/>
        <v>0.77425742574257428</v>
      </c>
    </row>
    <row r="62" spans="1:6" ht="14.25" customHeight="1" x14ac:dyDescent="0.2">
      <c r="A62" s="82" t="s">
        <v>50</v>
      </c>
      <c r="B62" s="99">
        <f t="shared" ref="B62:F64" si="10">B24/B43-1</f>
        <v>-2.7397260273972601E-2</v>
      </c>
      <c r="C62" s="184">
        <f t="shared" si="10"/>
        <v>-0.39046542404928231</v>
      </c>
      <c r="D62" s="184">
        <f t="shared" si="10"/>
        <v>-0.38949999999999996</v>
      </c>
      <c r="E62" s="113">
        <f t="shared" si="10"/>
        <v>-0.39184671820597961</v>
      </c>
      <c r="F62" s="32">
        <f t="shared" si="10"/>
        <v>-0.38949999999999996</v>
      </c>
    </row>
    <row r="63" spans="1:6" ht="14.25" customHeight="1" x14ac:dyDescent="0.2">
      <c r="A63" s="112"/>
      <c r="B63" s="99"/>
      <c r="C63" s="56"/>
      <c r="D63" s="84"/>
      <c r="E63" s="113"/>
      <c r="F63" s="84"/>
    </row>
    <row r="64" spans="1:6" ht="14.25" customHeight="1" x14ac:dyDescent="0.25">
      <c r="A64" s="114" t="s">
        <v>2</v>
      </c>
      <c r="B64" s="115">
        <f t="shared" si="10"/>
        <v>5.2973977695167207E-2</v>
      </c>
      <c r="C64" s="59">
        <f t="shared" si="10"/>
        <v>6.5259175441689798E-3</v>
      </c>
      <c r="D64" s="58">
        <f t="shared" si="10"/>
        <v>5.0000000000000044E-2</v>
      </c>
      <c r="E64" s="189">
        <f>E26/E45-1</f>
        <v>7.6270613092497275E-3</v>
      </c>
      <c r="F64" s="58">
        <f>F26/F45-1</f>
        <v>4.6875E-2</v>
      </c>
    </row>
    <row r="68" spans="1:2" ht="14.25" customHeight="1" x14ac:dyDescent="0.2">
      <c r="A68" s="190"/>
      <c r="B68" s="190"/>
    </row>
    <row r="69" spans="1:2" ht="14.25" customHeight="1" x14ac:dyDescent="0.2">
      <c r="A69" s="190"/>
      <c r="B69" s="190"/>
    </row>
    <row r="70" spans="1:2" ht="14.25" customHeight="1" x14ac:dyDescent="0.2">
      <c r="A70" s="190"/>
      <c r="B70" s="190"/>
    </row>
    <row r="71" spans="1:2" ht="14.25" customHeight="1" x14ac:dyDescent="0.2">
      <c r="A71" s="190"/>
      <c r="B71" s="190"/>
    </row>
    <row r="72" spans="1:2" ht="14.25" customHeight="1" x14ac:dyDescent="0.2">
      <c r="A72" s="190"/>
      <c r="B72" s="190"/>
    </row>
    <row r="73" spans="1:2" ht="14.25" customHeight="1" x14ac:dyDescent="0.2">
      <c r="A73" s="190"/>
      <c r="B73" s="190"/>
    </row>
  </sheetData>
  <mergeCells count="15">
    <mergeCell ref="A1:F1"/>
    <mergeCell ref="A2:F2"/>
    <mergeCell ref="A4:F4"/>
    <mergeCell ref="A5:F5"/>
    <mergeCell ref="A6:F6"/>
    <mergeCell ref="A7:F7"/>
    <mergeCell ref="C48:D48"/>
    <mergeCell ref="E48:F48"/>
    <mergeCell ref="A47:F47"/>
    <mergeCell ref="A28:F28"/>
    <mergeCell ref="C29:D29"/>
    <mergeCell ref="E29:F29"/>
    <mergeCell ref="A9:F9"/>
    <mergeCell ref="C10:D10"/>
    <mergeCell ref="E10:F10"/>
  </mergeCells>
  <printOptions horizontalCentered="1"/>
  <pageMargins left="0.7" right="0.7" top="0.75" bottom="0.75" header="0.3" footer="0.3"/>
  <pageSetup scale="78"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5"/>
  <sheetViews>
    <sheetView showGridLines="0" zoomScaleNormal="100" workbookViewId="0">
      <selection sqref="A1:F1"/>
    </sheetView>
  </sheetViews>
  <sheetFormatPr defaultColWidth="9.140625" defaultRowHeight="14.25" x14ac:dyDescent="0.2"/>
  <cols>
    <col min="1" max="1" width="10.5703125" style="45" customWidth="1"/>
    <col min="2" max="2" width="17.7109375" style="1" customWidth="1"/>
    <col min="3" max="3" width="18.28515625" style="1" customWidth="1"/>
    <col min="4" max="4" width="16.7109375" style="1" customWidth="1"/>
    <col min="5" max="5" width="18.28515625" style="1" customWidth="1"/>
    <col min="6" max="6" width="16.7109375" style="1" customWidth="1"/>
    <col min="7" max="16384" width="9.140625" style="1"/>
  </cols>
  <sheetData>
    <row r="1" spans="1:6" ht="15.75" x14ac:dyDescent="0.25">
      <c r="A1" s="234" t="s">
        <v>56</v>
      </c>
      <c r="B1" s="234"/>
      <c r="C1" s="234"/>
      <c r="D1" s="234"/>
      <c r="E1" s="234"/>
      <c r="F1" s="234"/>
    </row>
    <row r="2" spans="1:6" ht="15.75" x14ac:dyDescent="0.25">
      <c r="A2" s="168"/>
      <c r="B2" s="169"/>
      <c r="C2" s="169"/>
      <c r="D2" s="169"/>
      <c r="E2" s="169"/>
      <c r="F2" s="169"/>
    </row>
    <row r="3" spans="1:6" ht="15.75" x14ac:dyDescent="0.25">
      <c r="A3" s="234" t="s">
        <v>69</v>
      </c>
      <c r="B3" s="234"/>
      <c r="C3" s="234"/>
      <c r="D3" s="234"/>
      <c r="E3" s="234"/>
      <c r="F3" s="234"/>
    </row>
    <row r="4" spans="1:6" ht="15.75" x14ac:dyDescent="0.25">
      <c r="A4" s="234" t="s">
        <v>70</v>
      </c>
      <c r="B4" s="234"/>
      <c r="C4" s="234"/>
      <c r="D4" s="234"/>
      <c r="E4" s="234"/>
      <c r="F4" s="234"/>
    </row>
    <row r="5" spans="1:6" ht="15.75" x14ac:dyDescent="0.25">
      <c r="A5" s="233" t="s">
        <v>90</v>
      </c>
      <c r="B5" s="233"/>
      <c r="C5" s="233"/>
      <c r="D5" s="233"/>
      <c r="E5" s="233"/>
      <c r="F5" s="233"/>
    </row>
    <row r="7" spans="1:6" ht="14.45" customHeight="1" x14ac:dyDescent="0.25">
      <c r="A7" s="230" t="s">
        <v>40</v>
      </c>
      <c r="B7" s="231"/>
      <c r="C7" s="231"/>
      <c r="D7" s="231"/>
      <c r="E7" s="231"/>
      <c r="F7" s="232"/>
    </row>
    <row r="8" spans="1:6" ht="15" x14ac:dyDescent="0.25">
      <c r="A8" s="10"/>
      <c r="B8" s="72"/>
      <c r="C8" s="228" t="s">
        <v>16</v>
      </c>
      <c r="D8" s="229"/>
      <c r="E8" s="228" t="s">
        <v>17</v>
      </c>
      <c r="F8" s="229"/>
    </row>
    <row r="9" spans="1:6" ht="15" x14ac:dyDescent="0.25">
      <c r="A9" s="73" t="s">
        <v>27</v>
      </c>
      <c r="B9" s="74" t="s">
        <v>8</v>
      </c>
      <c r="C9" s="75" t="s">
        <v>80</v>
      </c>
      <c r="D9" s="76" t="s">
        <v>1</v>
      </c>
      <c r="E9" s="75" t="s">
        <v>80</v>
      </c>
      <c r="F9" s="76" t="s">
        <v>1</v>
      </c>
    </row>
    <row r="10" spans="1:6" ht="13.9" customHeight="1" x14ac:dyDescent="0.2">
      <c r="A10" s="10">
        <v>2013</v>
      </c>
      <c r="B10" s="11">
        <v>51316</v>
      </c>
      <c r="C10" s="77">
        <v>39269927098</v>
      </c>
      <c r="D10" s="12">
        <v>480000</v>
      </c>
      <c r="E10" s="77">
        <v>525861172</v>
      </c>
      <c r="F10" s="12">
        <v>4800</v>
      </c>
    </row>
    <row r="11" spans="1:6" ht="13.9" customHeight="1" x14ac:dyDescent="0.2">
      <c r="A11" s="10">
        <v>2014</v>
      </c>
      <c r="B11" s="11">
        <v>50240</v>
      </c>
      <c r="C11" s="77">
        <v>42934290636</v>
      </c>
      <c r="D11" s="12">
        <v>500000</v>
      </c>
      <c r="E11" s="77">
        <v>579296150</v>
      </c>
      <c r="F11" s="12">
        <v>5000</v>
      </c>
    </row>
    <row r="12" spans="1:6" ht="13.9" customHeight="1" x14ac:dyDescent="0.2">
      <c r="A12" s="10">
        <v>2015</v>
      </c>
      <c r="B12" s="11">
        <v>52263</v>
      </c>
      <c r="C12" s="77">
        <v>47586437043</v>
      </c>
      <c r="D12" s="12">
        <v>542524.4</v>
      </c>
      <c r="E12" s="77">
        <v>639200988.27999997</v>
      </c>
      <c r="F12" s="12">
        <v>7695</v>
      </c>
    </row>
    <row r="13" spans="1:6" ht="13.9" customHeight="1" x14ac:dyDescent="0.2">
      <c r="A13" s="10">
        <v>2016</v>
      </c>
      <c r="B13" s="11">
        <v>52615</v>
      </c>
      <c r="C13" s="77">
        <v>50468732269</v>
      </c>
      <c r="D13" s="12">
        <v>570000</v>
      </c>
      <c r="E13" s="77">
        <v>688488176.47000003</v>
      </c>
      <c r="F13" s="12">
        <v>8122.5</v>
      </c>
    </row>
    <row r="14" spans="1:6" ht="13.9" customHeight="1" x14ac:dyDescent="0.2">
      <c r="A14" s="10">
        <v>2017</v>
      </c>
      <c r="B14" s="172">
        <v>55448</v>
      </c>
      <c r="C14" s="77">
        <v>55037085725</v>
      </c>
      <c r="D14" s="12">
        <v>620000</v>
      </c>
      <c r="E14" s="77">
        <v>755099179.13999999</v>
      </c>
      <c r="F14" s="12">
        <v>8821.74</v>
      </c>
    </row>
    <row r="15" spans="1:6" ht="13.9" customHeight="1" x14ac:dyDescent="0.2">
      <c r="A15" s="10">
        <v>2018</v>
      </c>
      <c r="B15" s="172">
        <v>50992</v>
      </c>
      <c r="C15" s="77">
        <v>50117073307</v>
      </c>
      <c r="D15" s="12">
        <v>640000</v>
      </c>
      <c r="E15" s="77">
        <v>689211401.38</v>
      </c>
      <c r="F15" s="12">
        <v>9120</v>
      </c>
    </row>
    <row r="16" spans="1:6" ht="13.9" customHeight="1" x14ac:dyDescent="0.2">
      <c r="A16" s="10">
        <v>2019</v>
      </c>
      <c r="B16" s="172">
        <v>48522</v>
      </c>
      <c r="C16" s="77">
        <v>49682204170</v>
      </c>
      <c r="D16" s="12">
        <v>656768.84</v>
      </c>
      <c r="E16" s="77">
        <v>685270156.71000004</v>
      </c>
      <c r="F16" s="12">
        <v>9335.18</v>
      </c>
    </row>
    <row r="17" spans="1:6" ht="13.9" customHeight="1" x14ac:dyDescent="0.2">
      <c r="A17" s="10">
        <v>2020</v>
      </c>
      <c r="B17" s="172">
        <v>37414</v>
      </c>
      <c r="C17" s="77">
        <v>37330250301.639999</v>
      </c>
      <c r="D17" s="12">
        <v>679000</v>
      </c>
      <c r="E17" s="77">
        <v>514843200.06999999</v>
      </c>
      <c r="F17" s="12">
        <v>9618.75</v>
      </c>
    </row>
    <row r="18" spans="1:6" ht="13.9" customHeight="1" x14ac:dyDescent="0.2">
      <c r="A18" s="10">
        <v>2021</v>
      </c>
      <c r="B18" s="172">
        <v>61688</v>
      </c>
      <c r="C18" s="77">
        <v>70019900260</v>
      </c>
      <c r="D18" s="12">
        <v>755000</v>
      </c>
      <c r="E18" s="77">
        <v>973228969.78000009</v>
      </c>
      <c r="F18" s="12">
        <v>10723.13</v>
      </c>
    </row>
    <row r="19" spans="1:6" ht="13.9" customHeight="1" x14ac:dyDescent="0.2">
      <c r="A19" s="145">
        <v>2022</v>
      </c>
      <c r="B19" s="148">
        <f>'1. by Transaction Type'!B11</f>
        <v>56700</v>
      </c>
      <c r="C19" s="146">
        <f>'1. by Transaction Type'!C11</f>
        <v>66867264834.080002</v>
      </c>
      <c r="D19" s="147">
        <f>'1. by Transaction Type'!D11</f>
        <v>780000</v>
      </c>
      <c r="E19" s="146">
        <f>'1. by Transaction Type'!E11</f>
        <v>931795741.70000005</v>
      </c>
      <c r="F19" s="147">
        <f>'1. by Transaction Type'!F11</f>
        <v>11100.75</v>
      </c>
    </row>
    <row r="20" spans="1:6" ht="14.45" customHeight="1" x14ac:dyDescent="0.2"/>
    <row r="21" spans="1:6" ht="15" x14ac:dyDescent="0.25">
      <c r="A21" s="230" t="s">
        <v>38</v>
      </c>
      <c r="B21" s="231"/>
      <c r="C21" s="231"/>
      <c r="D21" s="231"/>
      <c r="E21" s="231"/>
      <c r="F21" s="232"/>
    </row>
    <row r="22" spans="1:6" ht="15" customHeight="1" x14ac:dyDescent="0.25">
      <c r="A22" s="78"/>
      <c r="B22" s="72"/>
      <c r="C22" s="228" t="s">
        <v>16</v>
      </c>
      <c r="D22" s="229"/>
      <c r="E22" s="228" t="s">
        <v>17</v>
      </c>
      <c r="F22" s="229"/>
    </row>
    <row r="23" spans="1:6" ht="15" x14ac:dyDescent="0.25">
      <c r="A23" s="73" t="s">
        <v>27</v>
      </c>
      <c r="B23" s="74" t="s">
        <v>8</v>
      </c>
      <c r="C23" s="75" t="s">
        <v>80</v>
      </c>
      <c r="D23" s="76" t="s">
        <v>1</v>
      </c>
      <c r="E23" s="75" t="s">
        <v>80</v>
      </c>
      <c r="F23" s="76" t="s">
        <v>1</v>
      </c>
    </row>
    <row r="24" spans="1:6" x14ac:dyDescent="0.2">
      <c r="A24" s="10">
        <v>2013</v>
      </c>
      <c r="B24" s="11">
        <v>7095</v>
      </c>
      <c r="C24" s="77">
        <v>43309465524</v>
      </c>
      <c r="D24" s="12">
        <v>999000</v>
      </c>
      <c r="E24" s="77">
        <v>1130256780.7</v>
      </c>
      <c r="F24" s="12">
        <v>26223.75</v>
      </c>
    </row>
    <row r="25" spans="1:6" x14ac:dyDescent="0.2">
      <c r="A25" s="10">
        <v>2014</v>
      </c>
      <c r="B25" s="11">
        <v>8139</v>
      </c>
      <c r="C25" s="77">
        <v>61141512862</v>
      </c>
      <c r="D25" s="12">
        <v>1075000</v>
      </c>
      <c r="E25" s="77">
        <v>1578430911.2</v>
      </c>
      <c r="F25" s="12">
        <v>28218.75</v>
      </c>
    </row>
    <row r="26" spans="1:6" x14ac:dyDescent="0.2">
      <c r="A26" s="10">
        <v>2015</v>
      </c>
      <c r="B26" s="11">
        <v>9824</v>
      </c>
      <c r="C26" s="77">
        <v>74701948952</v>
      </c>
      <c r="D26" s="12">
        <v>899858.67</v>
      </c>
      <c r="E26" s="77">
        <v>1948624532.3</v>
      </c>
      <c r="F26" s="12">
        <v>23470.78</v>
      </c>
    </row>
    <row r="27" spans="1:6" x14ac:dyDescent="0.2">
      <c r="A27" s="10">
        <v>2016</v>
      </c>
      <c r="B27" s="11">
        <v>7840</v>
      </c>
      <c r="C27" s="77">
        <v>53647830074</v>
      </c>
      <c r="D27" s="12">
        <v>1015062.52</v>
      </c>
      <c r="E27" s="77">
        <v>1402007132.0999999</v>
      </c>
      <c r="F27" s="12">
        <v>26616.09</v>
      </c>
    </row>
    <row r="28" spans="1:6" x14ac:dyDescent="0.2">
      <c r="A28" s="10">
        <v>2017</v>
      </c>
      <c r="B28" s="172">
        <v>8479</v>
      </c>
      <c r="C28" s="77">
        <v>35307719935</v>
      </c>
      <c r="D28" s="12">
        <v>635000</v>
      </c>
      <c r="E28" s="77">
        <v>918236901.40999997</v>
      </c>
      <c r="F28" s="12">
        <v>16668.75</v>
      </c>
    </row>
    <row r="29" spans="1:6" x14ac:dyDescent="0.2">
      <c r="A29" s="10">
        <v>2018</v>
      </c>
      <c r="B29" s="172">
        <v>7701</v>
      </c>
      <c r="C29" s="77">
        <v>53207659397</v>
      </c>
      <c r="D29" s="12">
        <v>920000</v>
      </c>
      <c r="E29" s="77">
        <v>1387675209.0999999</v>
      </c>
      <c r="F29" s="12">
        <v>24150</v>
      </c>
    </row>
    <row r="30" spans="1:6" x14ac:dyDescent="0.2">
      <c r="A30" s="10">
        <v>2019</v>
      </c>
      <c r="B30" s="172">
        <v>6442</v>
      </c>
      <c r="C30" s="77">
        <v>43185674366</v>
      </c>
      <c r="D30" s="12">
        <v>990000</v>
      </c>
      <c r="E30" s="77">
        <v>1125135070.4000001</v>
      </c>
      <c r="F30" s="12">
        <v>25987.5</v>
      </c>
    </row>
    <row r="31" spans="1:6" x14ac:dyDescent="0.2">
      <c r="A31" s="10">
        <v>2020</v>
      </c>
      <c r="B31" s="172">
        <v>3981</v>
      </c>
      <c r="C31" s="77">
        <v>23677430471.57</v>
      </c>
      <c r="D31" s="12">
        <v>1220000</v>
      </c>
      <c r="E31" s="77">
        <v>613832337.91999996</v>
      </c>
      <c r="F31" s="12">
        <v>31500</v>
      </c>
    </row>
    <row r="32" spans="1:6" x14ac:dyDescent="0.2">
      <c r="A32" s="10">
        <v>2021</v>
      </c>
      <c r="B32" s="172">
        <v>5439</v>
      </c>
      <c r="C32" s="77">
        <v>40236665203</v>
      </c>
      <c r="D32" s="12">
        <v>1580000</v>
      </c>
      <c r="E32" s="77">
        <v>1049855279.01</v>
      </c>
      <c r="F32" s="12">
        <v>41475</v>
      </c>
    </row>
    <row r="33" spans="1:6" x14ac:dyDescent="0.2">
      <c r="A33" s="145">
        <v>2022</v>
      </c>
      <c r="B33" s="148">
        <f>'1. by Transaction Type'!B12</f>
        <v>6119</v>
      </c>
      <c r="C33" s="146">
        <f>'1. by Transaction Type'!C12</f>
        <v>40529138365.959999</v>
      </c>
      <c r="D33" s="147">
        <f>'1. by Transaction Type'!D12</f>
        <v>1500000</v>
      </c>
      <c r="E33" s="146">
        <f>'1. by Transaction Type'!E12</f>
        <v>1058288472.0600001</v>
      </c>
      <c r="F33" s="147">
        <f>'1. by Transaction Type'!F12</f>
        <v>39375</v>
      </c>
    </row>
    <row r="35" spans="1:6" ht="15" x14ac:dyDescent="0.25">
      <c r="A35" s="230" t="s">
        <v>39</v>
      </c>
      <c r="B35" s="231"/>
      <c r="C35" s="231"/>
      <c r="D35" s="231"/>
      <c r="E35" s="231"/>
      <c r="F35" s="232"/>
    </row>
    <row r="36" spans="1:6" ht="15" x14ac:dyDescent="0.25">
      <c r="A36" s="78"/>
      <c r="B36" s="72"/>
      <c r="C36" s="228" t="s">
        <v>16</v>
      </c>
      <c r="D36" s="229"/>
      <c r="E36" s="228" t="s">
        <v>17</v>
      </c>
      <c r="F36" s="229"/>
    </row>
    <row r="37" spans="1:6" ht="15" x14ac:dyDescent="0.25">
      <c r="A37" s="73" t="s">
        <v>27</v>
      </c>
      <c r="B37" s="74" t="s">
        <v>8</v>
      </c>
      <c r="C37" s="75" t="s">
        <v>80</v>
      </c>
      <c r="D37" s="76" t="s">
        <v>1</v>
      </c>
      <c r="E37" s="75" t="s">
        <v>80</v>
      </c>
      <c r="F37" s="76" t="s">
        <v>1</v>
      </c>
    </row>
    <row r="38" spans="1:6" x14ac:dyDescent="0.2">
      <c r="A38" s="10">
        <v>2013</v>
      </c>
      <c r="B38" s="11">
        <v>58411</v>
      </c>
      <c r="C38" s="77">
        <v>82579392622</v>
      </c>
      <c r="D38" s="12">
        <v>507250</v>
      </c>
      <c r="E38" s="77">
        <v>1656117953</v>
      </c>
      <c r="F38" s="12">
        <v>7253</v>
      </c>
    </row>
    <row r="39" spans="1:6" x14ac:dyDescent="0.2">
      <c r="A39" s="10">
        <v>2014</v>
      </c>
      <c r="B39" s="11">
        <v>58379</v>
      </c>
      <c r="C39" s="77">
        <v>104075837498</v>
      </c>
      <c r="D39" s="12">
        <v>535000</v>
      </c>
      <c r="E39" s="77">
        <v>2157727546</v>
      </c>
      <c r="F39" s="12">
        <v>7690</v>
      </c>
    </row>
    <row r="40" spans="1:6" x14ac:dyDescent="0.2">
      <c r="A40" s="10">
        <v>2015</v>
      </c>
      <c r="B40" s="11">
        <v>62087</v>
      </c>
      <c r="C40" s="77">
        <v>122288385995</v>
      </c>
      <c r="D40" s="12">
        <v>560000</v>
      </c>
      <c r="E40" s="77">
        <v>2587825520.5799999</v>
      </c>
      <c r="F40" s="12">
        <v>8037</v>
      </c>
    </row>
    <row r="41" spans="1:6" x14ac:dyDescent="0.2">
      <c r="A41" s="10">
        <v>2016</v>
      </c>
      <c r="B41" s="11">
        <v>60455</v>
      </c>
      <c r="C41" s="77">
        <v>104116562342.64</v>
      </c>
      <c r="D41" s="12">
        <v>595000</v>
      </c>
      <c r="E41" s="77">
        <v>2090495308.54</v>
      </c>
      <c r="F41" s="12">
        <v>8550</v>
      </c>
    </row>
    <row r="42" spans="1:6" x14ac:dyDescent="0.2">
      <c r="A42" s="10">
        <v>2017</v>
      </c>
      <c r="B42" s="172">
        <v>63927</v>
      </c>
      <c r="C42" s="77">
        <v>90344805660</v>
      </c>
      <c r="D42" s="12">
        <v>620000</v>
      </c>
      <c r="E42" s="77">
        <v>1673336080.55</v>
      </c>
      <c r="F42" s="12">
        <v>8906.25</v>
      </c>
    </row>
    <row r="43" spans="1:6" x14ac:dyDescent="0.2">
      <c r="A43" s="10">
        <v>2018</v>
      </c>
      <c r="B43" s="172">
        <v>58693</v>
      </c>
      <c r="C43" s="77">
        <v>103324732704</v>
      </c>
      <c r="D43" s="12">
        <v>650000</v>
      </c>
      <c r="E43" s="77">
        <v>2076886610.48</v>
      </c>
      <c r="F43" s="12">
        <v>9333.75</v>
      </c>
    </row>
    <row r="44" spans="1:6" x14ac:dyDescent="0.2">
      <c r="A44" s="10">
        <v>2019</v>
      </c>
      <c r="B44" s="172">
        <v>54964</v>
      </c>
      <c r="C44" s="77">
        <v>92867878536</v>
      </c>
      <c r="D44" s="12">
        <v>670000</v>
      </c>
      <c r="E44" s="77">
        <v>1810405227.1100001</v>
      </c>
      <c r="F44" s="12">
        <v>9618.75</v>
      </c>
    </row>
    <row r="45" spans="1:6" x14ac:dyDescent="0.2">
      <c r="A45" s="10">
        <v>2020</v>
      </c>
      <c r="B45" s="172">
        <v>41395</v>
      </c>
      <c r="C45" s="77">
        <v>61007680773.209999</v>
      </c>
      <c r="D45" s="12">
        <v>699000</v>
      </c>
      <c r="E45" s="77">
        <v>1128675537.99</v>
      </c>
      <c r="F45" s="12">
        <v>9975</v>
      </c>
    </row>
    <row r="46" spans="1:6" x14ac:dyDescent="0.2">
      <c r="A46" s="10">
        <v>2021</v>
      </c>
      <c r="B46" s="172">
        <f>B32+B18</f>
        <v>67127</v>
      </c>
      <c r="C46" s="77">
        <f>C32+C18</f>
        <v>110256565463</v>
      </c>
      <c r="D46" s="12">
        <v>782800</v>
      </c>
      <c r="E46" s="77">
        <f>E32+E18</f>
        <v>2023084248.79</v>
      </c>
      <c r="F46" s="12">
        <v>11257.5</v>
      </c>
    </row>
    <row r="47" spans="1:6" x14ac:dyDescent="0.2">
      <c r="A47" s="145">
        <v>2022</v>
      </c>
      <c r="B47" s="148">
        <f>B19+B33</f>
        <v>62819</v>
      </c>
      <c r="C47" s="146">
        <f>C19+C33</f>
        <v>107396403200.04001</v>
      </c>
      <c r="D47" s="147">
        <f>'1. by Transaction Type'!D13</f>
        <v>809508.75</v>
      </c>
      <c r="E47" s="146">
        <f>E19+E33</f>
        <v>1990084213.7600002</v>
      </c>
      <c r="F47" s="147">
        <f>'1. by Transaction Type'!F13</f>
        <v>11680.6</v>
      </c>
    </row>
    <row r="48" spans="1:6" x14ac:dyDescent="0.2">
      <c r="C48" s="79"/>
      <c r="E48" s="79"/>
    </row>
    <row r="49" spans="3:5" x14ac:dyDescent="0.2">
      <c r="C49" s="79"/>
      <c r="E49" s="79"/>
    </row>
    <row r="50" spans="3:5" x14ac:dyDescent="0.2">
      <c r="C50" s="79"/>
      <c r="E50" s="79"/>
    </row>
    <row r="51" spans="3:5" x14ac:dyDescent="0.2">
      <c r="C51" s="79"/>
      <c r="E51" s="79"/>
    </row>
    <row r="52" spans="3:5" x14ac:dyDescent="0.2">
      <c r="C52" s="79"/>
      <c r="E52" s="79"/>
    </row>
    <row r="53" spans="3:5" x14ac:dyDescent="0.2">
      <c r="C53" s="79"/>
      <c r="E53" s="79"/>
    </row>
    <row r="54" spans="3:5" x14ac:dyDescent="0.2">
      <c r="C54" s="79"/>
      <c r="E54" s="79"/>
    </row>
    <row r="55" spans="3:5" x14ac:dyDescent="0.2">
      <c r="C55" s="79"/>
      <c r="E55" s="79"/>
    </row>
  </sheetData>
  <mergeCells count="13">
    <mergeCell ref="A5:F5"/>
    <mergeCell ref="A4:F4"/>
    <mergeCell ref="A3:F3"/>
    <mergeCell ref="A1:F1"/>
    <mergeCell ref="C22:D22"/>
    <mergeCell ref="E22:F22"/>
    <mergeCell ref="C36:D36"/>
    <mergeCell ref="E36:F36"/>
    <mergeCell ref="A7:F7"/>
    <mergeCell ref="A21:F21"/>
    <mergeCell ref="A35:F35"/>
    <mergeCell ref="C8:D8"/>
    <mergeCell ref="E8:F8"/>
  </mergeCells>
  <pageMargins left="0.7" right="0.7" top="0.75" bottom="0.75" header="0.3" footer="0.3"/>
  <pageSetup scale="92" orientation="portrait" r:id="rId1"/>
  <ignoredErrors>
    <ignoredError sqref="D4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CCC95-B27C-4E05-B767-2530BE5C728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B412F28-8CFC-4B73-AC81-FD08B9BE84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94271A7-0CFE-4321-A12B-83539D886A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1. by Transaction Type</vt:lpstr>
      <vt:lpstr>2. Revenue Usage</vt:lpstr>
      <vt:lpstr>3. Sale Price x Prop Type</vt:lpstr>
      <vt:lpstr>4. Boro x Prop Type</vt:lpstr>
      <vt:lpstr>5. Sale Price x Prop (Entities)</vt:lpstr>
      <vt:lpstr>6. Boro x Prop Type (Entities)</vt:lpstr>
      <vt:lpstr>7. Comm by Prop Type YoY</vt:lpstr>
      <vt:lpstr>8. Historical</vt:lpstr>
      <vt:lpstr>'1. by Transaction Type'!Print_Area</vt:lpstr>
      <vt:lpstr>'3. Sale Price x Prop Type'!Print_Area</vt:lpstr>
      <vt:lpstr>'4. Boro x Prop Type'!Print_Area</vt:lpstr>
      <vt:lpstr>'5. Sale Price x Prop (Entities)'!Print_Area</vt:lpstr>
      <vt:lpstr>'6. Boro x Prop Type (Entities)'!Print_Area</vt:lpstr>
      <vt:lpstr>'7. Comm by Prop Type YoY'!Print_Area</vt:lpstr>
      <vt:lpstr>'3. Sale Price x Prop Type'!Print_Titles</vt:lpstr>
      <vt:lpstr>'4. Boro x Prop Type'!Print_Titles</vt:lpstr>
      <vt:lpstr>'5. Sale Price x Prop (Entities)'!Print_Titles</vt:lpstr>
      <vt:lpstr>'6. Boro x Prop Type (Entities)'!Print_Titles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HanDi</dc:creator>
  <cp:lastModifiedBy>Pereira, Louis (DOF)</cp:lastModifiedBy>
  <cp:lastPrinted>2021-07-08T17:33:43Z</cp:lastPrinted>
  <dcterms:created xsi:type="dcterms:W3CDTF">2015-04-14T19:02:55Z</dcterms:created>
  <dcterms:modified xsi:type="dcterms:W3CDTF">2023-10-03T11:30:36Z</dcterms:modified>
</cp:coreProperties>
</file>