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bakerK\Desktop\"/>
    </mc:Choice>
  </mc:AlternateContent>
  <xr:revisionPtr revIDLastSave="0" documentId="8_{1D309E8D-D672-4711-AEC8-D056D7AC5F58}" xr6:coauthVersionLast="47" xr6:coauthVersionMax="47" xr10:uidLastSave="{00000000-0000-0000-0000-000000000000}"/>
  <bookViews>
    <workbookView xWindow="3420" yWindow="3420" windowWidth="21600" windowHeight="11385" tabRatio="935" xr2:uid="{00000000-000D-0000-FFFF-FFFF00000000}"/>
  </bookViews>
  <sheets>
    <sheet name="1. by Transaction Type" sheetId="13" r:id="rId1"/>
    <sheet name="2. Revenue Usage" sheetId="11" r:id="rId2"/>
    <sheet name="3. Sale Price x Prop Type" sheetId="3" r:id="rId3"/>
    <sheet name="4. Boro x Prop Type" sheetId="10" r:id="rId4"/>
    <sheet name="5. Sale Price x Prop (Entities)" sheetId="9" r:id="rId5"/>
    <sheet name="6. Boro x Prop Type (Entities)" sheetId="4" r:id="rId6"/>
    <sheet name="7. Comm by Prop Type YoY" sheetId="15" r:id="rId7"/>
    <sheet name="8.Top Transactions" sheetId="16" r:id="rId8"/>
    <sheet name="9.Historical by Prop Type" sheetId="17" r:id="rId9"/>
    <sheet name="10. Historical-Res" sheetId="12" r:id="rId10"/>
  </sheets>
  <externalReferences>
    <externalReference r:id="rId11"/>
  </externalReferences>
  <definedNames>
    <definedName name="_AMO_UniqueIdentifier" hidden="1">"'4e5b8a2c-c503-4d67-a848-f4fa6b88ac20'"</definedName>
    <definedName name="_xlnm.Print_Area" localSheetId="0">'1. by Transaction Type'!$A$1:$F$24</definedName>
    <definedName name="_xlnm.Print_Area" localSheetId="9">'10. Historical-Res'!$A$1:$F$57</definedName>
    <definedName name="_xlnm.Print_Area" localSheetId="2">'3. Sale Price x Prop Type'!$A$8:$F$76</definedName>
    <definedName name="_xlnm.Print_Area" localSheetId="3">'4. Boro x Prop Type'!$A$8:$F$66</definedName>
    <definedName name="_xlnm.Print_Area" localSheetId="4">'5. Sale Price x Prop (Entities)'!$A$9:$H$68</definedName>
    <definedName name="_xlnm.Print_Area" localSheetId="5">'6. Boro x Prop Type (Entities)'!$A$9:$H$62</definedName>
    <definedName name="_xlnm.Print_Area" localSheetId="6">'7. Comm by Prop Type YoY'!$A$1:$F$64</definedName>
    <definedName name="_xlnm.Print_Titles" localSheetId="2">'3. Sale Price x Prop Type'!$1:$7</definedName>
    <definedName name="_xlnm.Print_Titles" localSheetId="3">'4. Boro x Prop Type'!$1:$7</definedName>
    <definedName name="_xlnm.Print_Titles" localSheetId="4">'5. Sale Price x Prop (Entities)'!$1:$8</definedName>
    <definedName name="_xlnm.Print_Titles" localSheetId="5">'6. Boro x Prop Type (Entities)'!$1:$8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0" l="1"/>
  <c r="C64" i="10"/>
  <c r="B64" i="10"/>
  <c r="E63" i="10"/>
  <c r="C63" i="10"/>
  <c r="B63" i="10"/>
  <c r="E62" i="10"/>
  <c r="C62" i="10"/>
  <c r="B62" i="10"/>
  <c r="E61" i="10"/>
  <c r="C61" i="10"/>
  <c r="B61" i="10"/>
  <c r="E60" i="10"/>
  <c r="C60" i="10"/>
  <c r="B60" i="10"/>
  <c r="E54" i="10"/>
  <c r="C54" i="10"/>
  <c r="B54" i="10"/>
  <c r="E42" i="10"/>
  <c r="C42" i="10"/>
  <c r="B42" i="10"/>
  <c r="E30" i="10"/>
  <c r="C30" i="10"/>
  <c r="B30" i="10"/>
  <c r="E18" i="10"/>
  <c r="C18" i="10"/>
  <c r="B18" i="10"/>
  <c r="F56" i="17"/>
  <c r="D56" i="17"/>
  <c r="E55" i="17"/>
  <c r="C55" i="17"/>
  <c r="E54" i="17"/>
  <c r="C54" i="17"/>
  <c r="B54" i="17"/>
  <c r="F39" i="17"/>
  <c r="E39" i="17"/>
  <c r="D39" i="17"/>
  <c r="C39" i="17"/>
  <c r="B39" i="17"/>
  <c r="B56" i="17" s="1"/>
  <c r="F22" i="17"/>
  <c r="E22" i="17"/>
  <c r="E56" i="17" s="1"/>
  <c r="D22" i="17"/>
  <c r="C22" i="17"/>
  <c r="B22" i="17"/>
  <c r="D18" i="11"/>
  <c r="B51" i="15"/>
  <c r="F64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D64" i="15"/>
  <c r="B52" i="15"/>
  <c r="C52" i="15"/>
  <c r="D52" i="15"/>
  <c r="B53" i="15"/>
  <c r="C53" i="15"/>
  <c r="D53" i="15"/>
  <c r="B54" i="15"/>
  <c r="C54" i="15"/>
  <c r="D54" i="15"/>
  <c r="B55" i="15"/>
  <c r="C55" i="15"/>
  <c r="D55" i="15"/>
  <c r="B56" i="15"/>
  <c r="C56" i="15"/>
  <c r="D56" i="15"/>
  <c r="B57" i="15"/>
  <c r="C57" i="15"/>
  <c r="D57" i="15"/>
  <c r="B58" i="15"/>
  <c r="C58" i="15"/>
  <c r="D58" i="15"/>
  <c r="B59" i="15"/>
  <c r="C59" i="15"/>
  <c r="D59" i="15"/>
  <c r="B60" i="15"/>
  <c r="C60" i="15"/>
  <c r="D60" i="15"/>
  <c r="B61" i="15"/>
  <c r="C61" i="15"/>
  <c r="D61" i="15"/>
  <c r="B62" i="15"/>
  <c r="C62" i="15"/>
  <c r="D62" i="15"/>
  <c r="D51" i="15"/>
  <c r="C51" i="15"/>
  <c r="B64" i="15"/>
  <c r="C64" i="15"/>
  <c r="E64" i="15"/>
  <c r="E66" i="10" l="1"/>
  <c r="C66" i="10"/>
  <c r="B66" i="10"/>
  <c r="C56" i="17"/>
</calcChain>
</file>

<file path=xl/sharedStrings.xml><?xml version="1.0" encoding="utf-8"?>
<sst xmlns="http://schemas.openxmlformats.org/spreadsheetml/2006/main" count="653" uniqueCount="140">
  <si>
    <t>1-3 FAMILY</t>
  </si>
  <si>
    <t>Median</t>
  </si>
  <si>
    <t>Total</t>
  </si>
  <si>
    <t>Manhattan</t>
  </si>
  <si>
    <t>Bronx</t>
  </si>
  <si>
    <t>Brooklyn</t>
  </si>
  <si>
    <t>Queens</t>
  </si>
  <si>
    <t>Staten Island</t>
  </si>
  <si>
    <t>Transactions</t>
  </si>
  <si>
    <t>$500K-$1M</t>
  </si>
  <si>
    <t>$1M-$2M</t>
  </si>
  <si>
    <t>$2M-$5M</t>
  </si>
  <si>
    <t>$5M-$15M</t>
  </si>
  <si>
    <t>$15M-$20M</t>
  </si>
  <si>
    <t>More than $20M</t>
  </si>
  <si>
    <t>Borough</t>
  </si>
  <si>
    <t>Taxable Consideration</t>
  </si>
  <si>
    <t>RPTT Liability</t>
  </si>
  <si>
    <t>Transaction Type</t>
  </si>
  <si>
    <t>Table 1</t>
  </si>
  <si>
    <t>All Transactions</t>
  </si>
  <si>
    <t>$500K or less</t>
  </si>
  <si>
    <t>ALL RESIDENTIAL PROPERTY TYPES</t>
  </si>
  <si>
    <t>Number</t>
  </si>
  <si>
    <t xml:space="preserve">Total </t>
  </si>
  <si>
    <t>Table 2</t>
  </si>
  <si>
    <t xml:space="preserve">All Transactions </t>
  </si>
  <si>
    <t>Year</t>
  </si>
  <si>
    <t>Revenue Usage</t>
  </si>
  <si>
    <t>General Fund</t>
  </si>
  <si>
    <r>
      <t>NYC Transit Authority</t>
    </r>
    <r>
      <rPr>
        <b/>
        <vertAlign val="superscript"/>
        <sz val="11"/>
        <color rgb="FF000000"/>
        <rFont val="Arial"/>
        <family val="2"/>
      </rPr>
      <t>2</t>
    </r>
  </si>
  <si>
    <t>Non-Timeshare Transactions</t>
  </si>
  <si>
    <t xml:space="preserve">   Residential</t>
  </si>
  <si>
    <t xml:space="preserve">   Commercial</t>
  </si>
  <si>
    <t>Timeshare Transactions</t>
  </si>
  <si>
    <t xml:space="preserve">   Total</t>
  </si>
  <si>
    <t>Total                   ($ millions)</t>
  </si>
  <si>
    <r>
      <rPr>
        <b/>
        <sz val="10"/>
        <color rgb="FF000000"/>
        <rFont val="Arial"/>
        <family val="2"/>
      </rPr>
      <t>Percent of All Transactions</t>
    </r>
    <r>
      <rPr>
        <sz val="12"/>
        <color rgb="FF000000"/>
        <rFont val="Arial"/>
        <family val="2"/>
      </rPr>
      <t>²</t>
    </r>
  </si>
  <si>
    <t>COMMERCIAL</t>
  </si>
  <si>
    <t>ALL PROPERTY TYPES</t>
  </si>
  <si>
    <t>RESIDENTIAL</t>
  </si>
  <si>
    <t>4-10 Family Rentals</t>
  </si>
  <si>
    <t>Rentals</t>
  </si>
  <si>
    <t>Office Buildings</t>
  </si>
  <si>
    <t>Store Buildings</t>
  </si>
  <si>
    <t>Commercial Condos</t>
  </si>
  <si>
    <t>Garages</t>
  </si>
  <si>
    <t>Vacant Land</t>
  </si>
  <si>
    <t>Commercial Coops</t>
  </si>
  <si>
    <t>Culture/Health/Hotel/Recreation</t>
  </si>
  <si>
    <t>Other Commercial</t>
  </si>
  <si>
    <t>Industrial buildings</t>
  </si>
  <si>
    <t>Property Type</t>
  </si>
  <si>
    <t xml:space="preserve">Year-Over-Year Change </t>
  </si>
  <si>
    <r>
      <t>Percent of All Consideration</t>
    </r>
    <r>
      <rPr>
        <sz val="12"/>
        <color rgb="FF000000"/>
        <rFont val="Arial"/>
        <family val="2"/>
      </rPr>
      <t>²</t>
    </r>
  </si>
  <si>
    <t>Percent of All Consideration²</t>
  </si>
  <si>
    <t>REAL PROPERTY TRANSFER TAX</t>
  </si>
  <si>
    <t>DISTRIBUTION BY TRANSACTION TYPE AND TIMESHARE STATUS</t>
  </si>
  <si>
    <t>DISTRIBUTION OF COMMERCIAL LIABILITY BY REVENUE USAGE</t>
  </si>
  <si>
    <t>Table 3</t>
  </si>
  <si>
    <t>DISTRIBUTION BY TAXABLE CONSIDERATION AND PROPERTY TYPE</t>
  </si>
  <si>
    <t>(EXCLUDING TIMESHARE TRANSACTIONS)</t>
  </si>
  <si>
    <t>Table 4</t>
  </si>
  <si>
    <t>DISTRIBUTION BY BOROUGH AND PROPERTY TYPE</t>
  </si>
  <si>
    <t>Table 5</t>
  </si>
  <si>
    <t>Table 6</t>
  </si>
  <si>
    <t>Table 7</t>
  </si>
  <si>
    <t>REAL PROPERTY TRANSFER TAX ON COMMERCIAL PURCHASES BY PROPERTY TYPE</t>
  </si>
  <si>
    <t>YEAR-OVER-YEAR COMPARISON</t>
  </si>
  <si>
    <t>Table 8</t>
  </si>
  <si>
    <t>TAXABLE CONSIDERATION AND LIABILITY BY PROPERTY TYPE</t>
  </si>
  <si>
    <t>1. Most residential transfers involve individuals, but a significant number involve legal entities.  This table includes only transactions</t>
  </si>
  <si>
    <t xml:space="preserve">   number.</t>
  </si>
  <si>
    <t xml:space="preserve">   where the grantee was an entity, such as a trust, limited-liability company, or any other business, using an employer identification</t>
  </si>
  <si>
    <t>2. All transactions and their related consideration are shown in Table 3.</t>
  </si>
  <si>
    <r>
      <t>REAL PROPERTY TRANSFER TAX ON RESIDENTIAL PURCHASES BY ENTITIES</t>
    </r>
    <r>
      <rPr>
        <b/>
        <vertAlign val="superscript"/>
        <sz val="10.199999999999999"/>
        <rFont val="Arial"/>
        <family val="2"/>
      </rPr>
      <t>1</t>
    </r>
  </si>
  <si>
    <r>
      <t xml:space="preserve">Total                   </t>
    </r>
    <r>
      <rPr>
        <b/>
        <sz val="10"/>
        <color rgb="FF000000"/>
        <rFont val="Arial Narrow"/>
        <family val="2"/>
      </rPr>
      <t>(millions)</t>
    </r>
  </si>
  <si>
    <r>
      <t xml:space="preserve"> RPTT Liability</t>
    </r>
    <r>
      <rPr>
        <sz val="11"/>
        <color theme="1"/>
        <rFont val="Arial"/>
        <family val="2"/>
      </rPr>
      <t xml:space="preserve"> (millions)</t>
    </r>
  </si>
  <si>
    <r>
      <t>Total                   (</t>
    </r>
    <r>
      <rPr>
        <b/>
        <sz val="11"/>
        <color rgb="FF000000"/>
        <rFont val="Arial Narrow"/>
        <family val="2"/>
      </rPr>
      <t>millions)</t>
    </r>
  </si>
  <si>
    <r>
      <t xml:space="preserve">Total                   </t>
    </r>
    <r>
      <rPr>
        <b/>
        <sz val="11"/>
        <color rgb="FF000000"/>
        <rFont val="Arial Narrow"/>
        <family val="2"/>
      </rPr>
      <t>(millions)</t>
    </r>
  </si>
  <si>
    <r>
      <rPr>
        <b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(millions)</t>
    </r>
  </si>
  <si>
    <t>2. All transactions and their related consideration are shown in Table 4.</t>
  </si>
  <si>
    <t>Mixed-use 1-3 Family Homes</t>
  </si>
  <si>
    <t>Residential Transactions</t>
  </si>
  <si>
    <t>Dedicated to General Fund Only</t>
  </si>
  <si>
    <t>Commercial Transactions</t>
  </si>
  <si>
    <t>COOPERATIVES</t>
  </si>
  <si>
    <t>CONDOMINIUMS</t>
  </si>
  <si>
    <t>CALENDAR YEAR 2023</t>
  </si>
  <si>
    <t>TOP RESIDENTIAL AND COMMERCIAL TRANSACTIONS</t>
  </si>
  <si>
    <t>Street</t>
  </si>
  <si>
    <t>RPTT              Liability</t>
  </si>
  <si>
    <t>Central Park South</t>
  </si>
  <si>
    <t>Condominium</t>
  </si>
  <si>
    <t>Madison Avenue</t>
  </si>
  <si>
    <t>Fifth Avenue</t>
  </si>
  <si>
    <t>Park Avenue</t>
  </si>
  <si>
    <t>West 57th Street</t>
  </si>
  <si>
    <t>Charles Street</t>
  </si>
  <si>
    <t>Wooster Street</t>
  </si>
  <si>
    <t>East 65th Street</t>
  </si>
  <si>
    <t>1-3 Family Home</t>
  </si>
  <si>
    <t>East 76th Street</t>
  </si>
  <si>
    <t>East 82nd Street</t>
  </si>
  <si>
    <t>Columbus Circle</t>
  </si>
  <si>
    <t>East 83rd Street</t>
  </si>
  <si>
    <t>East 64th Street</t>
  </si>
  <si>
    <t>Greenwich Street</t>
  </si>
  <si>
    <t>7th Ave</t>
  </si>
  <si>
    <t>Hotel</t>
  </si>
  <si>
    <r>
      <t>Central Park South</t>
    </r>
    <r>
      <rPr>
        <vertAlign val="superscript"/>
        <sz val="8"/>
        <rFont val="Arial"/>
        <family val="2"/>
      </rPr>
      <t>1</t>
    </r>
  </si>
  <si>
    <t>Thames Street</t>
  </si>
  <si>
    <t>Large Rentals</t>
  </si>
  <si>
    <r>
      <t>5 Avenue</t>
    </r>
    <r>
      <rPr>
        <vertAlign val="superscript"/>
        <sz val="11"/>
        <color theme="1"/>
        <rFont val="Arial"/>
        <family val="2"/>
      </rPr>
      <t>1</t>
    </r>
  </si>
  <si>
    <t>Commercial Condominium</t>
  </si>
  <si>
    <t>Office Building</t>
  </si>
  <si>
    <t>Grand Avenue</t>
  </si>
  <si>
    <t>Industrial building</t>
  </si>
  <si>
    <t>Hudson Yards</t>
  </si>
  <si>
    <t>North End Avenue</t>
  </si>
  <si>
    <r>
      <t>Front Street</t>
    </r>
    <r>
      <rPr>
        <vertAlign val="superscript"/>
        <sz val="11"/>
        <color theme="1"/>
        <rFont val="Arial"/>
        <family val="2"/>
      </rPr>
      <t>1</t>
    </r>
  </si>
  <si>
    <r>
      <t>134th Street</t>
    </r>
    <r>
      <rPr>
        <vertAlign val="superscript"/>
        <sz val="11"/>
        <color theme="1"/>
        <rFont val="Arial"/>
        <family val="2"/>
      </rPr>
      <t>1</t>
    </r>
  </si>
  <si>
    <t>West 48th Street</t>
  </si>
  <si>
    <r>
      <t>West 48th Street</t>
    </r>
    <r>
      <rPr>
        <vertAlign val="superscript"/>
        <sz val="11"/>
        <color theme="1"/>
        <rFont val="Arial"/>
        <family val="2"/>
      </rPr>
      <t>1</t>
    </r>
  </si>
  <si>
    <t>Theater</t>
  </si>
  <si>
    <r>
      <t>Worth St</t>
    </r>
    <r>
      <rPr>
        <vertAlign val="superscript"/>
        <sz val="11"/>
        <color theme="1"/>
        <rFont val="Arial"/>
        <family val="2"/>
      </rPr>
      <t>1</t>
    </r>
  </si>
  <si>
    <r>
      <t>10th Avenue</t>
    </r>
    <r>
      <rPr>
        <vertAlign val="superscript"/>
        <sz val="11"/>
        <color theme="1"/>
        <rFont val="Arial"/>
        <family val="2"/>
      </rPr>
      <t>1</t>
    </r>
  </si>
  <si>
    <t>Laight Street</t>
  </si>
  <si>
    <t>3 Avenue</t>
  </si>
  <si>
    <t>Washington Street</t>
  </si>
  <si>
    <t>20th Street</t>
  </si>
  <si>
    <t>Broadway</t>
  </si>
  <si>
    <t>1. Transaction involved multiple properties</t>
  </si>
  <si>
    <t>Table 9</t>
  </si>
  <si>
    <t>2014 - 2023</t>
  </si>
  <si>
    <t>1-3 FAMILY HOMES</t>
  </si>
  <si>
    <t>Table 10</t>
  </si>
  <si>
    <t>TAXABLE CONSIDERATION AND LIABILITY BY RESIDENTIAL PROPERTY TYPE</t>
  </si>
  <si>
    <t>BASED ON TAXABLE CONSIDERATION</t>
  </si>
  <si>
    <t>Dedicated to General Fund and NYC Transit Authority¹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</si>
</sst>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,,"/>
    <numFmt numFmtId="165" formatCode="&quot;$&quot;#,##0.0,,"/>
    <numFmt numFmtId="166" formatCode="&quot;$&quot;#,##0"/>
    <numFmt numFmtId="167" formatCode="_(* #,##0_);_(* \(#,##0\);_(* &quot;-&quot;??_);_(@_)"/>
    <numFmt numFmtId="168" formatCode="###############################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339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3399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9"/>
      <color rgb="FF000000"/>
      <name val="Arial"/>
      <family val="2"/>
    </font>
    <font>
      <sz val="9.5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i/>
      <sz val="11"/>
      <color rgb="FF0070C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vertAlign val="superscript"/>
      <sz val="10.199999999999999"/>
      <name val="Arial"/>
      <family val="2"/>
    </font>
    <font>
      <i/>
      <sz val="11"/>
      <color rgb="FFFF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.5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30" fillId="0" borderId="0"/>
    <xf numFmtId="0" fontId="19" fillId="0" borderId="0"/>
    <xf numFmtId="0" fontId="31" fillId="0" borderId="0"/>
    <xf numFmtId="0" fontId="32" fillId="0" borderId="0"/>
    <xf numFmtId="0" fontId="31" fillId="0" borderId="0"/>
    <xf numFmtId="43" fontId="31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74">
    <xf numFmtId="0" fontId="0" fillId="0" borderId="0" xfId="0"/>
    <xf numFmtId="0" fontId="7" fillId="0" borderId="0" xfId="0" applyFont="1"/>
    <xf numFmtId="0" fontId="10" fillId="0" borderId="6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7" fillId="0" borderId="8" xfId="0" applyFont="1" applyBorder="1"/>
    <xf numFmtId="0" fontId="10" fillId="0" borderId="5" xfId="0" applyFont="1" applyBorder="1" applyAlignment="1">
      <alignment horizontal="right" wrapText="1"/>
    </xf>
    <xf numFmtId="0" fontId="7" fillId="0" borderId="10" xfId="0" applyFont="1" applyBorder="1"/>
    <xf numFmtId="0" fontId="10" fillId="0" borderId="5" xfId="0" applyFont="1" applyBorder="1" applyAlignment="1">
      <alignment horizontal="left" wrapText="1"/>
    </xf>
    <xf numFmtId="167" fontId="8" fillId="0" borderId="1" xfId="1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10" fillId="0" borderId="4" xfId="0" applyFont="1" applyBorder="1" applyAlignment="1">
      <alignment horizontal="left" wrapText="1"/>
    </xf>
    <xf numFmtId="167" fontId="10" fillId="0" borderId="5" xfId="1" applyNumberFormat="1" applyFont="1" applyBorder="1" applyAlignment="1"/>
    <xf numFmtId="165" fontId="11" fillId="0" borderId="0" xfId="1" applyNumberFormat="1" applyFont="1" applyBorder="1" applyAlignment="1" applyProtection="1">
      <alignment horizontal="right" vertical="center"/>
    </xf>
    <xf numFmtId="165" fontId="11" fillId="0" borderId="0" xfId="1" applyNumberFormat="1" applyFont="1" applyBorder="1" applyAlignment="1" applyProtection="1">
      <alignment vertical="center"/>
    </xf>
    <xf numFmtId="165" fontId="12" fillId="0" borderId="2" xfId="1" applyNumberFormat="1" applyFont="1" applyBorder="1" applyAlignment="1" applyProtection="1">
      <alignment horizontal="right"/>
    </xf>
    <xf numFmtId="165" fontId="12" fillId="0" borderId="3" xfId="1" applyNumberFormat="1" applyFont="1" applyBorder="1" applyAlignment="1" applyProtection="1">
      <alignment horizontal="right"/>
    </xf>
    <xf numFmtId="3" fontId="7" fillId="0" borderId="0" xfId="0" applyNumberFormat="1" applyFont="1"/>
    <xf numFmtId="0" fontId="6" fillId="0" borderId="0" xfId="0" applyFont="1" applyAlignment="1">
      <alignment wrapText="1"/>
    </xf>
    <xf numFmtId="0" fontId="10" fillId="0" borderId="10" xfId="0" applyFont="1" applyBorder="1" applyAlignment="1">
      <alignment horizontal="left" wrapText="1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11" xfId="0" applyFont="1" applyBorder="1" applyAlignment="1">
      <alignment horizontal="left" wrapText="1"/>
    </xf>
    <xf numFmtId="0" fontId="7" fillId="0" borderId="1" xfId="0" applyFont="1" applyBorder="1"/>
    <xf numFmtId="0" fontId="4" fillId="0" borderId="0" xfId="0" applyFont="1" applyAlignment="1">
      <alignment horizontal="right"/>
    </xf>
    <xf numFmtId="0" fontId="4" fillId="0" borderId="9" xfId="0" applyFont="1" applyBorder="1"/>
    <xf numFmtId="0" fontId="7" fillId="0" borderId="9" xfId="0" applyFont="1" applyBorder="1"/>
    <xf numFmtId="3" fontId="8" fillId="0" borderId="1" xfId="0" applyNumberFormat="1" applyFont="1" applyBorder="1" applyAlignment="1">
      <alignment wrapText="1"/>
    </xf>
    <xf numFmtId="165" fontId="11" fillId="0" borderId="0" xfId="1" applyNumberFormat="1" applyFont="1" applyFill="1" applyBorder="1" applyAlignment="1" applyProtection="1"/>
    <xf numFmtId="9" fontId="8" fillId="0" borderId="0" xfId="2" applyFont="1" applyFill="1" applyBorder="1" applyAlignment="1">
      <alignment wrapText="1"/>
    </xf>
    <xf numFmtId="9" fontId="8" fillId="0" borderId="9" xfId="2" applyFont="1" applyFill="1" applyBorder="1" applyAlignment="1">
      <alignment wrapText="1"/>
    </xf>
    <xf numFmtId="164" fontId="11" fillId="0" borderId="0" xfId="1" applyNumberFormat="1" applyFont="1" applyFill="1" applyBorder="1" applyAlignment="1" applyProtection="1"/>
    <xf numFmtId="3" fontId="8" fillId="0" borderId="9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10" fillId="0" borderId="5" xfId="0" applyNumberFormat="1" applyFont="1" applyBorder="1" applyAlignment="1">
      <alignment wrapText="1"/>
    </xf>
    <xf numFmtId="165" fontId="12" fillId="0" borderId="2" xfId="1" applyNumberFormat="1" applyFont="1" applyFill="1" applyBorder="1" applyAlignment="1" applyProtection="1"/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wrapText="1"/>
    </xf>
    <xf numFmtId="165" fontId="12" fillId="0" borderId="0" xfId="1" applyNumberFormat="1" applyFont="1" applyFill="1" applyBorder="1" applyAlignment="1" applyProtection="1"/>
    <xf numFmtId="166" fontId="10" fillId="0" borderId="0" xfId="0" applyNumberFormat="1" applyFont="1" applyAlignment="1">
      <alignment wrapText="1"/>
    </xf>
    <xf numFmtId="0" fontId="13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center"/>
    </xf>
    <xf numFmtId="165" fontId="11" fillId="0" borderId="0" xfId="1" applyNumberFormat="1" applyFont="1" applyFill="1" applyBorder="1" applyProtection="1"/>
    <xf numFmtId="164" fontId="11" fillId="0" borderId="0" xfId="1" applyNumberFormat="1" applyFont="1" applyFill="1" applyBorder="1" applyProtection="1"/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vertical="top" wrapText="1"/>
    </xf>
    <xf numFmtId="165" fontId="12" fillId="0" borderId="0" xfId="1" applyNumberFormat="1" applyFont="1" applyFill="1" applyBorder="1" applyProtection="1"/>
    <xf numFmtId="166" fontId="10" fillId="0" borderId="0" xfId="0" applyNumberFormat="1" applyFont="1" applyAlignment="1">
      <alignment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10" fillId="0" borderId="12" xfId="0" applyFont="1" applyBorder="1" applyAlignment="1">
      <alignment horizontal="right" wrapText="1"/>
    </xf>
    <xf numFmtId="0" fontId="20" fillId="0" borderId="6" xfId="0" applyFont="1" applyBorder="1" applyAlignment="1">
      <alignment horizontal="right" wrapText="1"/>
    </xf>
    <xf numFmtId="9" fontId="11" fillId="0" borderId="0" xfId="2" applyFont="1" applyFill="1" applyBorder="1" applyAlignment="1" applyProtection="1"/>
    <xf numFmtId="0" fontId="8" fillId="0" borderId="9" xfId="0" applyFont="1" applyBorder="1" applyAlignment="1">
      <alignment wrapText="1"/>
    </xf>
    <xf numFmtId="9" fontId="10" fillId="0" borderId="3" xfId="2" applyFont="1" applyFill="1" applyBorder="1" applyAlignment="1">
      <alignment wrapText="1"/>
    </xf>
    <xf numFmtId="9" fontId="12" fillId="0" borderId="2" xfId="2" applyFont="1" applyFill="1" applyBorder="1" applyAlignment="1" applyProtection="1"/>
    <xf numFmtId="9" fontId="10" fillId="0" borderId="0" xfId="2" applyFont="1" applyFill="1" applyBorder="1" applyAlignment="1">
      <alignment wrapText="1"/>
    </xf>
    <xf numFmtId="9" fontId="12" fillId="0" borderId="0" xfId="2" applyFont="1" applyFill="1" applyBorder="1" applyAlignment="1" applyProtection="1"/>
    <xf numFmtId="9" fontId="7" fillId="0" borderId="0" xfId="2" applyFont="1" applyFill="1" applyAlignment="1"/>
    <xf numFmtId="0" fontId="10" fillId="0" borderId="11" xfId="0" applyFont="1" applyBorder="1" applyAlignment="1">
      <alignment horizontal="left"/>
    </xf>
    <xf numFmtId="9" fontId="11" fillId="0" borderId="0" xfId="2" applyFont="1" applyFill="1" applyBorder="1" applyAlignment="1" applyProtection="1">
      <alignment wrapText="1"/>
    </xf>
    <xf numFmtId="0" fontId="7" fillId="0" borderId="0" xfId="0" applyFont="1" applyAlignment="1">
      <alignment wrapText="1"/>
    </xf>
    <xf numFmtId="164" fontId="11" fillId="0" borderId="0" xfId="1" applyNumberFormat="1" applyFont="1" applyFill="1" applyBorder="1" applyAlignment="1" applyProtection="1">
      <alignment wrapText="1"/>
    </xf>
    <xf numFmtId="9" fontId="12" fillId="0" borderId="2" xfId="2" applyFont="1" applyFill="1" applyBorder="1" applyAlignment="1" applyProtection="1">
      <alignment wrapText="1"/>
    </xf>
    <xf numFmtId="3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/>
    </xf>
    <xf numFmtId="0" fontId="16" fillId="0" borderId="1" xfId="0" applyFont="1" applyBorder="1"/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9" fontId="7" fillId="0" borderId="0" xfId="2" applyFont="1" applyFill="1" applyBorder="1"/>
    <xf numFmtId="0" fontId="16" fillId="0" borderId="4" xfId="0" applyFont="1" applyBorder="1"/>
    <xf numFmtId="0" fontId="7" fillId="0" borderId="11" xfId="0" applyFont="1" applyBorder="1"/>
    <xf numFmtId="3" fontId="7" fillId="0" borderId="1" xfId="0" applyNumberFormat="1" applyFont="1" applyBorder="1"/>
    <xf numFmtId="9" fontId="7" fillId="0" borderId="9" xfId="2" applyFont="1" applyBorder="1"/>
    <xf numFmtId="0" fontId="16" fillId="0" borderId="11" xfId="0" applyFont="1" applyBorder="1"/>
    <xf numFmtId="0" fontId="7" fillId="0" borderId="1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0" fontId="16" fillId="0" borderId="0" xfId="0" applyFont="1"/>
    <xf numFmtId="164" fontId="11" fillId="0" borderId="1" xfId="1" applyNumberFormat="1" applyFont="1" applyFill="1" applyBorder="1" applyAlignment="1" applyProtection="1"/>
    <xf numFmtId="0" fontId="16" fillId="0" borderId="12" xfId="0" applyFont="1" applyBorder="1" applyAlignment="1">
      <alignment horizontal="right" wrapText="1"/>
    </xf>
    <xf numFmtId="0" fontId="16" fillId="0" borderId="6" xfId="0" applyFont="1" applyBorder="1" applyAlignment="1">
      <alignment horizontal="right" wrapText="1"/>
    </xf>
    <xf numFmtId="0" fontId="16" fillId="0" borderId="7" xfId="0" applyFont="1" applyBorder="1" applyAlignment="1">
      <alignment horizontal="right" wrapText="1"/>
    </xf>
    <xf numFmtId="3" fontId="16" fillId="0" borderId="5" xfId="0" applyNumberFormat="1" applyFont="1" applyBorder="1"/>
    <xf numFmtId="3" fontId="16" fillId="0" borderId="0" xfId="0" applyNumberFormat="1" applyFont="1"/>
    <xf numFmtId="0" fontId="16" fillId="0" borderId="5" xfId="0" applyFont="1" applyBorder="1" applyAlignment="1">
      <alignment horizontal="right" wrapText="1"/>
    </xf>
    <xf numFmtId="9" fontId="7" fillId="0" borderId="1" xfId="2" applyFont="1" applyBorder="1"/>
    <xf numFmtId="9" fontId="7" fillId="0" borderId="11" xfId="2" applyFont="1" applyFill="1" applyBorder="1"/>
    <xf numFmtId="9" fontId="10" fillId="0" borderId="8" xfId="2" applyFont="1" applyFill="1" applyBorder="1" applyAlignment="1">
      <alignment horizontal="center" wrapText="1"/>
    </xf>
    <xf numFmtId="9" fontId="16" fillId="0" borderId="5" xfId="2" applyFont="1" applyBorder="1" applyAlignment="1">
      <alignment horizontal="right" wrapText="1"/>
    </xf>
    <xf numFmtId="9" fontId="16" fillId="0" borderId="6" xfId="2" applyFont="1" applyBorder="1" applyAlignment="1">
      <alignment horizontal="right" wrapText="1"/>
    </xf>
    <xf numFmtId="9" fontId="16" fillId="0" borderId="7" xfId="2" applyFont="1" applyBorder="1" applyAlignment="1">
      <alignment horizontal="right" wrapText="1"/>
    </xf>
    <xf numFmtId="9" fontId="16" fillId="0" borderId="12" xfId="2" applyFont="1" applyBorder="1" applyAlignment="1">
      <alignment horizontal="right" wrapText="1"/>
    </xf>
    <xf numFmtId="9" fontId="16" fillId="0" borderId="8" xfId="2" applyFont="1" applyFill="1" applyBorder="1"/>
    <xf numFmtId="9" fontId="7" fillId="0" borderId="1" xfId="2" applyFont="1" applyBorder="1" applyAlignment="1">
      <alignment horizontal="right" wrapText="1"/>
    </xf>
    <xf numFmtId="9" fontId="7" fillId="0" borderId="0" xfId="2" applyFont="1" applyBorder="1" applyAlignment="1">
      <alignment horizontal="right" wrapText="1"/>
    </xf>
    <xf numFmtId="9" fontId="7" fillId="0" borderId="9" xfId="2" applyFont="1" applyBorder="1" applyAlignment="1">
      <alignment horizontal="right" wrapText="1"/>
    </xf>
    <xf numFmtId="9" fontId="7" fillId="0" borderId="8" xfId="2" applyFont="1" applyBorder="1" applyAlignment="1">
      <alignment horizontal="right" wrapText="1"/>
    </xf>
    <xf numFmtId="9" fontId="7" fillId="0" borderId="14" xfId="2" applyFont="1" applyBorder="1" applyAlignment="1">
      <alignment horizontal="right" wrapText="1"/>
    </xf>
    <xf numFmtId="9" fontId="7" fillId="0" borderId="1" xfId="2" applyFont="1" applyFill="1" applyBorder="1"/>
    <xf numFmtId="9" fontId="11" fillId="0" borderId="1" xfId="2" applyFont="1" applyFill="1" applyBorder="1" applyAlignment="1" applyProtection="1"/>
    <xf numFmtId="9" fontId="16" fillId="0" borderId="5" xfId="2" applyFont="1" applyFill="1" applyBorder="1"/>
    <xf numFmtId="9" fontId="16" fillId="0" borderId="5" xfId="2" applyFont="1" applyBorder="1"/>
    <xf numFmtId="165" fontId="7" fillId="0" borderId="0" xfId="0" applyNumberFormat="1" applyFont="1"/>
    <xf numFmtId="0" fontId="0" fillId="2" borderId="0" xfId="0" applyFill="1"/>
    <xf numFmtId="0" fontId="10" fillId="2" borderId="8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right" wrapText="1"/>
    </xf>
    <xf numFmtId="0" fontId="10" fillId="2" borderId="12" xfId="0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right" wrapText="1"/>
    </xf>
    <xf numFmtId="0" fontId="10" fillId="2" borderId="1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right" wrapText="1"/>
    </xf>
    <xf numFmtId="0" fontId="10" fillId="2" borderId="9" xfId="0" applyFont="1" applyFill="1" applyBorder="1" applyAlignment="1">
      <alignment horizontal="right" wrapText="1"/>
    </xf>
    <xf numFmtId="0" fontId="10" fillId="2" borderId="11" xfId="0" applyFont="1" applyFill="1" applyBorder="1" applyAlignment="1">
      <alignment horizontal="left"/>
    </xf>
    <xf numFmtId="167" fontId="8" fillId="2" borderId="1" xfId="1" applyNumberFormat="1" applyFont="1" applyFill="1" applyBorder="1" applyAlignment="1"/>
    <xf numFmtId="37" fontId="8" fillId="2" borderId="0" xfId="1" applyNumberFormat="1" applyFont="1" applyFill="1" applyBorder="1" applyAlignment="1"/>
    <xf numFmtId="37" fontId="8" fillId="2" borderId="9" xfId="1" applyNumberFormat="1" applyFont="1" applyFill="1" applyBorder="1" applyAlignment="1"/>
    <xf numFmtId="0" fontId="8" fillId="2" borderId="11" xfId="0" applyFont="1" applyFill="1" applyBorder="1" applyAlignment="1">
      <alignment horizontal="left" wrapText="1"/>
    </xf>
    <xf numFmtId="167" fontId="10" fillId="2" borderId="1" xfId="1" applyNumberFormat="1" applyFont="1" applyFill="1" applyBorder="1" applyAlignment="1"/>
    <xf numFmtId="0" fontId="0" fillId="2" borderId="11" xfId="0" applyFill="1" applyBorder="1"/>
    <xf numFmtId="0" fontId="0" fillId="2" borderId="9" xfId="0" applyFill="1" applyBorder="1"/>
    <xf numFmtId="165" fontId="11" fillId="2" borderId="0" xfId="1" applyNumberFormat="1" applyFont="1" applyFill="1" applyBorder="1" applyAlignment="1" applyProtection="1"/>
    <xf numFmtId="5" fontId="8" fillId="2" borderId="0" xfId="1" applyNumberFormat="1" applyFont="1" applyFill="1" applyBorder="1" applyAlignment="1"/>
    <xf numFmtId="165" fontId="11" fillId="2" borderId="1" xfId="1" applyNumberFormat="1" applyFont="1" applyFill="1" applyBorder="1" applyAlignment="1" applyProtection="1"/>
    <xf numFmtId="5" fontId="8" fillId="2" borderId="9" xfId="1" applyNumberFormat="1" applyFont="1" applyFill="1" applyBorder="1" applyAlignment="1"/>
    <xf numFmtId="0" fontId="10" fillId="2" borderId="4" xfId="0" applyFont="1" applyFill="1" applyBorder="1" applyAlignment="1">
      <alignment horizontal="left" wrapText="1"/>
    </xf>
    <xf numFmtId="167" fontId="10" fillId="2" borderId="5" xfId="1" applyNumberFormat="1" applyFont="1" applyFill="1" applyBorder="1" applyAlignment="1"/>
    <xf numFmtId="0" fontId="10" fillId="2" borderId="1" xfId="0" applyFont="1" applyFill="1" applyBorder="1" applyAlignment="1">
      <alignment horizontal="left" wrapText="1"/>
    </xf>
    <xf numFmtId="0" fontId="24" fillId="0" borderId="0" xfId="0" applyFont="1"/>
    <xf numFmtId="0" fontId="7" fillId="2" borderId="0" xfId="0" applyFont="1" applyFill="1"/>
    <xf numFmtId="0" fontId="7" fillId="2" borderId="11" xfId="0" applyFont="1" applyFill="1" applyBorder="1"/>
    <xf numFmtId="165" fontId="12" fillId="2" borderId="2" xfId="1" applyNumberFormat="1" applyFont="1" applyFill="1" applyBorder="1" applyAlignment="1" applyProtection="1"/>
    <xf numFmtId="5" fontId="10" fillId="2" borderId="2" xfId="1" applyNumberFormat="1" applyFont="1" applyFill="1" applyBorder="1" applyAlignment="1"/>
    <xf numFmtId="165" fontId="12" fillId="2" borderId="5" xfId="1" applyNumberFormat="1" applyFont="1" applyFill="1" applyBorder="1" applyAlignment="1" applyProtection="1"/>
    <xf numFmtId="5" fontId="10" fillId="2" borderId="3" xfId="1" applyNumberFormat="1" applyFont="1" applyFill="1" applyBorder="1" applyAlignment="1"/>
    <xf numFmtId="9" fontId="7" fillId="0" borderId="0" xfId="2" applyFont="1"/>
    <xf numFmtId="0" fontId="8" fillId="0" borderId="0" xfId="0" applyFont="1" applyAlignment="1">
      <alignment wrapText="1"/>
    </xf>
    <xf numFmtId="9" fontId="10" fillId="0" borderId="2" xfId="2" applyFont="1" applyFill="1" applyBorder="1" applyAlignment="1">
      <alignment wrapText="1"/>
    </xf>
    <xf numFmtId="165" fontId="12" fillId="2" borderId="0" xfId="1" applyNumberFormat="1" applyFont="1" applyFill="1" applyBorder="1" applyAlignment="1" applyProtection="1"/>
    <xf numFmtId="5" fontId="10" fillId="2" borderId="0" xfId="1" applyNumberFormat="1" applyFont="1" applyFill="1" applyBorder="1" applyAlignment="1"/>
    <xf numFmtId="165" fontId="12" fillId="2" borderId="1" xfId="1" applyNumberFormat="1" applyFont="1" applyFill="1" applyBorder="1" applyAlignment="1" applyProtection="1"/>
    <xf numFmtId="5" fontId="10" fillId="2" borderId="9" xfId="1" applyNumberFormat="1" applyFont="1" applyFill="1" applyBorder="1" applyAlignment="1"/>
    <xf numFmtId="167" fontId="8" fillId="0" borderId="1" xfId="1" applyNumberFormat="1" applyFont="1" applyBorder="1" applyAlignment="1">
      <alignment horizontal="right" vertical="center"/>
    </xf>
    <xf numFmtId="164" fontId="11" fillId="2" borderId="0" xfId="1" applyNumberFormat="1" applyFont="1" applyFill="1" applyBorder="1" applyAlignment="1" applyProtection="1">
      <alignment horizontal="right" vertical="center"/>
    </xf>
    <xf numFmtId="164" fontId="11" fillId="2" borderId="9" xfId="1" applyNumberFormat="1" applyFont="1" applyFill="1" applyBorder="1" applyAlignment="1" applyProtection="1">
      <alignment horizontal="right" vertical="center"/>
    </xf>
    <xf numFmtId="0" fontId="25" fillId="2" borderId="0" xfId="0" applyFont="1" applyFill="1" applyAlignment="1">
      <alignment vertical="top"/>
    </xf>
    <xf numFmtId="0" fontId="26" fillId="2" borderId="0" xfId="0" applyFont="1" applyFill="1"/>
    <xf numFmtId="0" fontId="25" fillId="2" borderId="0" xfId="0" applyFont="1" applyFill="1" applyAlignment="1">
      <alignment horizontal="center" vertical="top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18" fillId="0" borderId="0" xfId="0" quotePrefix="1" applyFont="1" applyAlignment="1">
      <alignment horizontal="left" wrapText="1"/>
    </xf>
    <xf numFmtId="0" fontId="18" fillId="0" borderId="0" xfId="0" quotePrefix="1" applyFont="1" applyAlignment="1">
      <alignment horizontal="left"/>
    </xf>
    <xf numFmtId="0" fontId="28" fillId="0" borderId="0" xfId="0" applyFont="1"/>
    <xf numFmtId="166" fontId="10" fillId="0" borderId="3" xfId="0" applyNumberFormat="1" applyFont="1" applyBorder="1" applyAlignment="1">
      <alignment wrapText="1"/>
    </xf>
    <xf numFmtId="166" fontId="8" fillId="0" borderId="9" xfId="0" applyNumberFormat="1" applyFont="1" applyBorder="1" applyAlignment="1">
      <alignment wrapText="1"/>
    </xf>
    <xf numFmtId="0" fontId="8" fillId="0" borderId="1" xfId="0" applyFont="1" applyBorder="1"/>
    <xf numFmtId="165" fontId="11" fillId="0" borderId="0" xfId="1" applyNumberFormat="1" applyFont="1" applyFill="1" applyBorder="1" applyAlignment="1" applyProtection="1">
      <alignment wrapText="1"/>
    </xf>
    <xf numFmtId="165" fontId="11" fillId="0" borderId="1" xfId="1" applyNumberFormat="1" applyFont="1" applyFill="1" applyBorder="1" applyAlignment="1" applyProtection="1"/>
    <xf numFmtId="164" fontId="11" fillId="2" borderId="0" xfId="1" applyNumberFormat="1" applyFont="1" applyFill="1" applyBorder="1" applyAlignment="1" applyProtection="1"/>
    <xf numFmtId="164" fontId="11" fillId="2" borderId="1" xfId="1" applyNumberFormat="1" applyFont="1" applyFill="1" applyBorder="1" applyAlignment="1" applyProtection="1"/>
    <xf numFmtId="3" fontId="8" fillId="2" borderId="9" xfId="0" applyNumberFormat="1" applyFont="1" applyFill="1" applyBorder="1" applyAlignment="1">
      <alignment wrapText="1"/>
    </xf>
    <xf numFmtId="3" fontId="7" fillId="2" borderId="1" xfId="0" applyNumberFormat="1" applyFont="1" applyFill="1" applyBorder="1"/>
    <xf numFmtId="0" fontId="10" fillId="2" borderId="8" xfId="0" applyFont="1" applyFill="1" applyBorder="1" applyAlignment="1">
      <alignment horizontal="right" wrapText="1"/>
    </xf>
    <xf numFmtId="9" fontId="7" fillId="0" borderId="0" xfId="2" applyFont="1" applyBorder="1"/>
    <xf numFmtId="0" fontId="3" fillId="0" borderId="9" xfId="0" applyFont="1" applyBorder="1"/>
    <xf numFmtId="0" fontId="3" fillId="0" borderId="0" xfId="0" applyFont="1" applyAlignment="1">
      <alignment horizontal="right"/>
    </xf>
    <xf numFmtId="167" fontId="10" fillId="2" borderId="0" xfId="1" applyNumberFormat="1" applyFont="1" applyFill="1" applyBorder="1" applyAlignment="1"/>
    <xf numFmtId="3" fontId="0" fillId="0" borderId="0" xfId="0" applyNumberFormat="1"/>
    <xf numFmtId="9" fontId="12" fillId="0" borderId="5" xfId="2" applyFont="1" applyFill="1" applyBorder="1" applyAlignment="1" applyProtection="1"/>
    <xf numFmtId="167" fontId="7" fillId="0" borderId="0" xfId="1" applyNumberFormat="1" applyFont="1"/>
    <xf numFmtId="0" fontId="10" fillId="0" borderId="1" xfId="0" applyFont="1" applyBorder="1" applyAlignment="1">
      <alignment horizontal="left" wrapText="1"/>
    </xf>
    <xf numFmtId="0" fontId="7" fillId="0" borderId="13" xfId="0" applyFont="1" applyBorder="1"/>
    <xf numFmtId="0" fontId="7" fillId="0" borderId="14" xfId="0" applyFont="1" applyBorder="1"/>
    <xf numFmtId="0" fontId="8" fillId="0" borderId="1" xfId="0" applyFont="1" applyBorder="1" applyAlignment="1">
      <alignment horizontal="left" vertical="center" wrapText="1" indent="2"/>
    </xf>
    <xf numFmtId="165" fontId="11" fillId="0" borderId="9" xfId="1" applyNumberFormat="1" applyFont="1" applyBorder="1" applyAlignment="1" applyProtection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3" fontId="10" fillId="0" borderId="0" xfId="0" applyNumberFormat="1" applyFont="1" applyAlignment="1">
      <alignment horizontal="left" wrapText="1"/>
    </xf>
    <xf numFmtId="0" fontId="33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4" fillId="0" borderId="12" xfId="0" applyFont="1" applyBorder="1" applyAlignment="1">
      <alignment horizontal="left"/>
    </xf>
    <xf numFmtId="0" fontId="34" fillId="0" borderId="6" xfId="0" applyFont="1" applyBorder="1"/>
    <xf numFmtId="0" fontId="34" fillId="0" borderId="6" xfId="0" applyFont="1" applyBorder="1" applyAlignment="1">
      <alignment horizontal="right" wrapText="1"/>
    </xf>
    <xf numFmtId="0" fontId="34" fillId="0" borderId="7" xfId="0" applyFont="1" applyBorder="1" applyAlignment="1">
      <alignment wrapText="1"/>
    </xf>
    <xf numFmtId="0" fontId="33" fillId="0" borderId="8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0" fontId="33" fillId="0" borderId="13" xfId="0" applyFont="1" applyBorder="1" applyAlignment="1">
      <alignment horizontal="right"/>
    </xf>
    <xf numFmtId="0" fontId="33" fillId="0" borderId="14" xfId="0" applyFont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5" fontId="11" fillId="0" borderId="0" xfId="16" applyNumberFormat="1" applyFont="1" applyFill="1" applyBorder="1" applyAlignment="1">
      <alignment horizontal="right"/>
    </xf>
    <xf numFmtId="0" fontId="2" fillId="5" borderId="9" xfId="0" applyFont="1" applyFill="1" applyBorder="1" applyAlignment="1">
      <alignment horizontal="left"/>
    </xf>
    <xf numFmtId="37" fontId="11" fillId="0" borderId="0" xfId="16" applyNumberFormat="1" applyFont="1" applyFill="1" applyBorder="1" applyAlignment="1">
      <alignment horizontal="right"/>
    </xf>
    <xf numFmtId="0" fontId="33" fillId="0" borderId="5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33" fillId="0" borderId="2" xfId="0" applyFont="1" applyBorder="1" applyAlignment="1">
      <alignment horizontal="right"/>
    </xf>
    <xf numFmtId="0" fontId="33" fillId="0" borderId="3" xfId="0" applyFont="1" applyBorder="1" applyAlignment="1">
      <alignment horizontal="left"/>
    </xf>
    <xf numFmtId="0" fontId="11" fillId="0" borderId="1" xfId="0" applyFont="1" applyBorder="1"/>
    <xf numFmtId="168" fontId="11" fillId="5" borderId="9" xfId="0" applyNumberFormat="1" applyFont="1" applyFill="1" applyBorder="1" applyAlignment="1">
      <alignment horizontal="left"/>
    </xf>
    <xf numFmtId="168" fontId="2" fillId="5" borderId="9" xfId="0" applyNumberFormat="1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37" fontId="11" fillId="0" borderId="2" xfId="16" applyNumberFormat="1" applyFont="1" applyFill="1" applyBorder="1" applyAlignment="1">
      <alignment horizontal="right"/>
    </xf>
    <xf numFmtId="168" fontId="2" fillId="5" borderId="3" xfId="0" applyNumberFormat="1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7" fontId="2" fillId="0" borderId="0" xfId="0" applyNumberFormat="1" applyFont="1"/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37" fontId="2" fillId="0" borderId="1" xfId="1" applyNumberFormat="1" applyFont="1" applyFill="1" applyBorder="1"/>
    <xf numFmtId="165" fontId="2" fillId="0" borderId="0" xfId="1" applyNumberFormat="1" applyFont="1" applyFill="1" applyBorder="1"/>
    <xf numFmtId="5" fontId="2" fillId="0" borderId="9" xfId="1" applyNumberFormat="1" applyFont="1" applyFill="1" applyBorder="1"/>
    <xf numFmtId="164" fontId="2" fillId="0" borderId="0" xfId="1" applyNumberFormat="1" applyFont="1" applyFill="1" applyBorder="1"/>
    <xf numFmtId="37" fontId="2" fillId="0" borderId="9" xfId="1" applyNumberFormat="1" applyFont="1" applyFill="1" applyBorder="1"/>
    <xf numFmtId="37" fontId="2" fillId="0" borderId="0" xfId="1" applyNumberFormat="1" applyFont="1" applyFill="1" applyBorder="1"/>
    <xf numFmtId="0" fontId="2" fillId="0" borderId="4" xfId="0" applyFont="1" applyBorder="1" applyAlignment="1">
      <alignment horizontal="left"/>
    </xf>
    <xf numFmtId="37" fontId="2" fillId="0" borderId="2" xfId="1" applyNumberFormat="1" applyFont="1" applyFill="1" applyBorder="1"/>
    <xf numFmtId="164" fontId="2" fillId="0" borderId="2" xfId="1" applyNumberFormat="1" applyFont="1" applyFill="1" applyBorder="1"/>
    <xf numFmtId="37" fontId="2" fillId="0" borderId="3" xfId="1" applyNumberFormat="1" applyFont="1" applyFill="1" applyBorder="1"/>
    <xf numFmtId="37" fontId="2" fillId="0" borderId="0" xfId="0" applyNumberFormat="1" applyFont="1"/>
    <xf numFmtId="0" fontId="2" fillId="0" borderId="1" xfId="0" applyFont="1" applyBorder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0" fontId="1" fillId="0" borderId="9" xfId="0" applyFont="1" applyBorder="1"/>
    <xf numFmtId="0" fontId="25" fillId="2" borderId="0" xfId="0" applyFont="1" applyFill="1" applyAlignment="1">
      <alignment horizontal="center" vertical="top"/>
    </xf>
    <xf numFmtId="0" fontId="25" fillId="2" borderId="0" xfId="0" applyFont="1" applyFill="1" applyAlignment="1">
      <alignment horizontal="center" vertical="top" wrapText="1"/>
    </xf>
    <xf numFmtId="0" fontId="25" fillId="2" borderId="0" xfId="0" applyFont="1" applyFill="1" applyAlignment="1">
      <alignment horizontal="center"/>
    </xf>
    <xf numFmtId="0" fontId="10" fillId="2" borderId="1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9" fontId="10" fillId="0" borderId="6" xfId="2" applyFont="1" applyFill="1" applyBorder="1" applyAlignment="1">
      <alignment horizontal="center" wrapText="1"/>
    </xf>
    <xf numFmtId="9" fontId="10" fillId="0" borderId="7" xfId="2" applyFont="1" applyFill="1" applyBorder="1" applyAlignment="1">
      <alignment horizontal="center" wrapText="1"/>
    </xf>
    <xf numFmtId="9" fontId="10" fillId="0" borderId="12" xfId="2" applyFont="1" applyFill="1" applyBorder="1" applyAlignment="1">
      <alignment horizontal="center" wrapText="1"/>
    </xf>
    <xf numFmtId="9" fontId="16" fillId="3" borderId="12" xfId="2" applyFont="1" applyFill="1" applyBorder="1" applyAlignment="1">
      <alignment horizontal="center" vertical="center"/>
    </xf>
    <xf numFmtId="9" fontId="16" fillId="3" borderId="6" xfId="2" applyFont="1" applyFill="1" applyBorder="1" applyAlignment="1">
      <alignment horizontal="center" vertical="center"/>
    </xf>
    <xf numFmtId="9" fontId="16" fillId="3" borderId="7" xfId="2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5" fillId="0" borderId="0" xfId="0" quotePrefix="1" applyFont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</cellXfs>
  <cellStyles count="17">
    <cellStyle name="Comma" xfId="1" builtinId="3"/>
    <cellStyle name="Comma 2" xfId="15" xr:uid="{A4CD0C2C-3A0D-4F5F-B839-0045B7C73CD6}"/>
    <cellStyle name="Comma 4" xfId="16" xr:uid="{93FF6846-0524-4D4A-B487-90A3652C7418}"/>
    <cellStyle name="Normal" xfId="0" builtinId="0"/>
    <cellStyle name="Normal 2" xfId="3" xr:uid="{00000000-0005-0000-0000-000002000000}"/>
    <cellStyle name="Normal 2 2" xfId="14" xr:uid="{AC3CEC84-F4EF-4671-9ADD-567B1F085787}"/>
    <cellStyle name="Normal 3" xfId="4" xr:uid="{00000000-0005-0000-0000-000003000000}"/>
    <cellStyle name="Normal 3 2" xfId="6" xr:uid="{00000000-0005-0000-0000-000004000000}"/>
    <cellStyle name="Normal 4" xfId="5" xr:uid="{00000000-0005-0000-0000-000005000000}"/>
    <cellStyle name="Normal 4 2" xfId="7" xr:uid="{00000000-0005-0000-0000-000006000000}"/>
    <cellStyle name="Normal 4 3" xfId="12" xr:uid="{F29A3FB4-6045-4E94-80C0-9F23C1B7AC61}"/>
    <cellStyle name="Normal 5" xfId="8" xr:uid="{00000000-0005-0000-0000-000007000000}"/>
    <cellStyle name="Normal 5 2" xfId="9" xr:uid="{06E0747D-CB25-413A-9B17-321D3BBBDA7B}"/>
    <cellStyle name="Normal 6" xfId="10" xr:uid="{A3EAC1CF-6303-475B-BB10-FF6A75085F7C}"/>
    <cellStyle name="Normal 6 2" xfId="11" xr:uid="{41F7FA31-787D-468B-8694-5A645200D93D}"/>
    <cellStyle name="Normal 7" xfId="13" xr:uid="{3352C72A-5BDE-408F-9C0D-03B44A1D83E2}"/>
    <cellStyle name="Percent" xfId="2" builtinId="5"/>
  </cellStyles>
  <dxfs count="0"/>
  <tableStyles count="0" defaultTableStyle="TableStyleMedium2" defaultPivotStyle="PivotStyleLight16"/>
  <colors>
    <mruColors>
      <color rgb="FFCCECFF"/>
      <color rgb="FFFFFF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4</xdr:col>
      <xdr:colOff>923925</xdr:colOff>
      <xdr:row>19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DB213E-EAF8-4675-AE81-D7B705D4AE4D}"/>
            </a:ext>
          </a:extLst>
        </xdr:cNvPr>
        <xdr:cNvSpPr txBox="1"/>
      </xdr:nvSpPr>
      <xdr:spPr>
        <a:xfrm>
          <a:off x="0" y="3781425"/>
          <a:ext cx="67437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Revenue is dedicated entirely to the NYC general fund if the transaction is commercial and the tax rate is 1.425 percent.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Revenue is dedicated to the NYC general fund and the NYC Transit Authority and certain paratransit and franchised bus 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operators if the transaction is commercial, and either the tax rate is 2.625 percent or half that rate because the transaction is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eligible for a reduced REIT rate.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PTT\RPTT%20TY2023%20Report\Annual%20Report\RPTT%20Formatted%20Tables%202023%20with%202022%20comparison_April2024_v6.xlsx" TargetMode="External"/><Relationship Id="rId1" Type="http://schemas.openxmlformats.org/officeDocument/2006/relationships/externalLinkPath" Target="file:///S:\RPTT\RPTT%20TY2023%20Report\Annual%20Report\RPTT%20Formatted%20Tables%202023%20with%202022%20comparison_April2024_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by Transaction Type"/>
      <sheetName val="2. Revenue Usage"/>
      <sheetName val="3. Sale Price x Prop Type"/>
      <sheetName val="4. Boro x Prop Type"/>
      <sheetName val="5. Sale Price x Prop (Entities)"/>
      <sheetName val="6. Boro x Prop Type (Entities)"/>
      <sheetName val="7. Comm by Prop Type YoY"/>
      <sheetName val="8. TOP RES AND COM"/>
      <sheetName val="9. Historical"/>
      <sheetName val="10. Historical-Res"/>
      <sheetName val="11. Top neighborhoods for maps"/>
      <sheetName val="Sheet1"/>
    </sheetNames>
    <sheetDataSet>
      <sheetData sheetId="0">
        <row r="11">
          <cell r="B11">
            <v>42183</v>
          </cell>
          <cell r="C11">
            <v>48293072180.110001</v>
          </cell>
          <cell r="D11">
            <v>750000</v>
          </cell>
          <cell r="E11">
            <v>669707808.5</v>
          </cell>
          <cell r="F11">
            <v>10687.5</v>
          </cell>
        </row>
        <row r="12">
          <cell r="B12">
            <v>8324</v>
          </cell>
          <cell r="C12">
            <v>29168418522.279999</v>
          </cell>
          <cell r="D12">
            <v>342500</v>
          </cell>
          <cell r="E12">
            <v>758545518.61000001</v>
          </cell>
          <cell r="F12">
            <v>4985.55</v>
          </cell>
        </row>
        <row r="13">
          <cell r="D13">
            <v>735000</v>
          </cell>
          <cell r="F13">
            <v>10545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31.42578125" style="109" customWidth="1"/>
    <col min="2" max="4" width="15.28515625" style="109"/>
    <col min="5" max="5" width="14.85546875" style="109" customWidth="1"/>
    <col min="6" max="6" width="15.28515625" style="109"/>
    <col min="7" max="16384" width="9.140625" style="109"/>
  </cols>
  <sheetData>
    <row r="1" spans="1:6" ht="15.75" x14ac:dyDescent="0.25">
      <c r="A1" s="235" t="s">
        <v>56</v>
      </c>
      <c r="B1" s="235"/>
      <c r="C1" s="235"/>
      <c r="D1" s="235"/>
      <c r="E1" s="235"/>
      <c r="F1" s="235"/>
    </row>
    <row r="2" spans="1:6" ht="15.75" x14ac:dyDescent="0.25">
      <c r="A2" s="236" t="s">
        <v>88</v>
      </c>
      <c r="B2" s="236"/>
      <c r="C2" s="236"/>
      <c r="D2" s="236"/>
      <c r="E2" s="236"/>
      <c r="F2" s="236"/>
    </row>
    <row r="3" spans="1:6" ht="15.75" x14ac:dyDescent="0.25">
      <c r="A3" s="151"/>
      <c r="B3" s="152"/>
      <c r="C3" s="152"/>
      <c r="D3" s="152"/>
      <c r="E3" s="152"/>
      <c r="F3" s="152"/>
    </row>
    <row r="4" spans="1:6" ht="15.75" x14ac:dyDescent="0.25">
      <c r="A4" s="235" t="s">
        <v>19</v>
      </c>
      <c r="B4" s="235"/>
      <c r="C4" s="235"/>
      <c r="D4" s="235"/>
      <c r="E4" s="235"/>
      <c r="F4" s="235"/>
    </row>
    <row r="5" spans="1:6" ht="15.75" x14ac:dyDescent="0.25">
      <c r="A5" s="237" t="s">
        <v>57</v>
      </c>
      <c r="B5" s="237"/>
      <c r="C5" s="237"/>
      <c r="D5" s="237"/>
      <c r="E5" s="237"/>
      <c r="F5" s="237"/>
    </row>
    <row r="7" spans="1:6" ht="15" customHeight="1" x14ac:dyDescent="0.25">
      <c r="A7" s="238" t="s">
        <v>18</v>
      </c>
      <c r="B7" s="110"/>
      <c r="C7" s="240" t="s">
        <v>16</v>
      </c>
      <c r="D7" s="241"/>
      <c r="E7" s="240" t="s">
        <v>17</v>
      </c>
      <c r="F7" s="241"/>
    </row>
    <row r="8" spans="1:6" ht="29.25" customHeight="1" x14ac:dyDescent="0.25">
      <c r="A8" s="239"/>
      <c r="B8" s="111" t="s">
        <v>8</v>
      </c>
      <c r="C8" s="112" t="s">
        <v>76</v>
      </c>
      <c r="D8" s="112" t="s">
        <v>1</v>
      </c>
      <c r="E8" s="113" t="s">
        <v>76</v>
      </c>
      <c r="F8" s="114" t="s">
        <v>1</v>
      </c>
    </row>
    <row r="9" spans="1:6" x14ac:dyDescent="0.25">
      <c r="A9" s="115"/>
      <c r="B9" s="116"/>
      <c r="C9" s="117"/>
      <c r="D9" s="117"/>
      <c r="E9" s="170"/>
      <c r="F9" s="118"/>
    </row>
    <row r="10" spans="1:6" x14ac:dyDescent="0.25">
      <c r="A10" s="119" t="s">
        <v>20</v>
      </c>
      <c r="B10" s="120"/>
      <c r="C10" s="166"/>
      <c r="D10" s="121"/>
      <c r="E10" s="167"/>
      <c r="F10" s="122"/>
    </row>
    <row r="11" spans="1:6" x14ac:dyDescent="0.25">
      <c r="A11" s="123" t="s">
        <v>32</v>
      </c>
      <c r="B11" s="120">
        <v>42183</v>
      </c>
      <c r="C11" s="127">
        <v>48293072180.110001</v>
      </c>
      <c r="D11" s="128">
        <v>750000</v>
      </c>
      <c r="E11" s="129">
        <v>669707808.5</v>
      </c>
      <c r="F11" s="130">
        <v>10687.5</v>
      </c>
    </row>
    <row r="12" spans="1:6" x14ac:dyDescent="0.25">
      <c r="A12" s="123" t="s">
        <v>33</v>
      </c>
      <c r="B12" s="120">
        <v>8324</v>
      </c>
      <c r="C12" s="166">
        <v>29168418522.279999</v>
      </c>
      <c r="D12" s="121">
        <v>342500</v>
      </c>
      <c r="E12" s="167">
        <v>758545518.61000001</v>
      </c>
      <c r="F12" s="122">
        <v>4985.55</v>
      </c>
    </row>
    <row r="13" spans="1:6" x14ac:dyDescent="0.25">
      <c r="A13" s="131" t="s">
        <v>35</v>
      </c>
      <c r="B13" s="132">
        <v>50507</v>
      </c>
      <c r="C13" s="137">
        <v>77461490702.389999</v>
      </c>
      <c r="D13" s="138">
        <v>735000</v>
      </c>
      <c r="E13" s="139">
        <v>1428253327.1100001</v>
      </c>
      <c r="F13" s="140">
        <v>10545</v>
      </c>
    </row>
    <row r="14" spans="1:6" x14ac:dyDescent="0.25">
      <c r="A14" s="125"/>
      <c r="D14" s="126"/>
      <c r="F14" s="126"/>
    </row>
    <row r="15" spans="1:6" x14ac:dyDescent="0.25">
      <c r="A15" s="119" t="s">
        <v>34</v>
      </c>
      <c r="D15" s="126"/>
      <c r="F15" s="126"/>
    </row>
    <row r="16" spans="1:6" x14ac:dyDescent="0.25">
      <c r="A16" s="123" t="s">
        <v>32</v>
      </c>
      <c r="B16" s="120">
        <v>768</v>
      </c>
      <c r="C16" s="127">
        <v>55611899.109999999</v>
      </c>
      <c r="D16" s="128">
        <v>46990</v>
      </c>
      <c r="E16" s="129">
        <v>556118.98</v>
      </c>
      <c r="F16" s="130">
        <v>469.9</v>
      </c>
    </row>
    <row r="17" spans="1:6" ht="14.45" customHeight="1" x14ac:dyDescent="0.25">
      <c r="A17" s="123" t="s">
        <v>33</v>
      </c>
      <c r="B17" s="120">
        <v>3652</v>
      </c>
      <c r="C17" s="166">
        <v>321458373.27999997</v>
      </c>
      <c r="D17" s="121">
        <v>71091</v>
      </c>
      <c r="E17" s="167">
        <v>4615678.51</v>
      </c>
      <c r="F17" s="122">
        <v>1013.05</v>
      </c>
    </row>
    <row r="18" spans="1:6" x14ac:dyDescent="0.25">
      <c r="A18" s="115" t="s">
        <v>35</v>
      </c>
      <c r="B18" s="124">
        <v>4420</v>
      </c>
      <c r="C18" s="144">
        <v>377070272.38999999</v>
      </c>
      <c r="D18" s="145">
        <v>63277.5</v>
      </c>
      <c r="E18" s="146">
        <v>5171797.49</v>
      </c>
      <c r="F18" s="147">
        <v>897.61</v>
      </c>
    </row>
    <row r="19" spans="1:6" x14ac:dyDescent="0.25">
      <c r="A19" s="115"/>
      <c r="D19" s="126"/>
      <c r="F19" s="126"/>
    </row>
    <row r="20" spans="1:6" x14ac:dyDescent="0.25">
      <c r="A20" s="119" t="s">
        <v>31</v>
      </c>
      <c r="D20" s="126"/>
      <c r="F20" s="126"/>
    </row>
    <row r="21" spans="1:6" x14ac:dyDescent="0.25">
      <c r="A21" s="123" t="s">
        <v>32</v>
      </c>
      <c r="B21" s="120">
        <v>41415</v>
      </c>
      <c r="C21" s="127">
        <v>48237460281</v>
      </c>
      <c r="D21" s="128">
        <v>760000</v>
      </c>
      <c r="E21" s="129">
        <v>669151689.51999998</v>
      </c>
      <c r="F21" s="130">
        <v>10758.75</v>
      </c>
    </row>
    <row r="22" spans="1:6" ht="14.45" customHeight="1" x14ac:dyDescent="0.25">
      <c r="A22" s="123" t="s">
        <v>33</v>
      </c>
      <c r="B22" s="120">
        <v>4672</v>
      </c>
      <c r="C22" s="166">
        <v>28846960149</v>
      </c>
      <c r="D22" s="121">
        <v>1502513.9</v>
      </c>
      <c r="E22" s="167">
        <v>753929840.10000002</v>
      </c>
      <c r="F22" s="122">
        <v>39375</v>
      </c>
    </row>
    <row r="23" spans="1:6" x14ac:dyDescent="0.25">
      <c r="A23" s="131" t="s">
        <v>35</v>
      </c>
      <c r="B23" s="132">
        <v>46087</v>
      </c>
      <c r="C23" s="137">
        <v>77084420430</v>
      </c>
      <c r="D23" s="138">
        <v>798000</v>
      </c>
      <c r="E23" s="139">
        <v>1423081529.6199999</v>
      </c>
      <c r="F23" s="140">
        <v>11400</v>
      </c>
    </row>
    <row r="24" spans="1:6" x14ac:dyDescent="0.25">
      <c r="A24" s="133"/>
      <c r="B24" s="174"/>
      <c r="C24" s="144"/>
      <c r="D24" s="145"/>
      <c r="E24" s="144"/>
      <c r="F24" s="145"/>
    </row>
  </sheetData>
  <mergeCells count="7">
    <mergeCell ref="A1:F1"/>
    <mergeCell ref="A2:F2"/>
    <mergeCell ref="A4:F4"/>
    <mergeCell ref="A5:F5"/>
    <mergeCell ref="A7:A8"/>
    <mergeCell ref="C7:D7"/>
    <mergeCell ref="E7:F7"/>
  </mergeCells>
  <pageMargins left="0.7" right="0.7" top="0.75" bottom="0.7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9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0.5703125" style="215" customWidth="1"/>
    <col min="2" max="2" width="17.7109375" style="214" customWidth="1"/>
    <col min="3" max="3" width="18.28515625" style="214" customWidth="1"/>
    <col min="4" max="4" width="16.7109375" style="214" customWidth="1"/>
    <col min="5" max="5" width="18.28515625" style="214" customWidth="1"/>
    <col min="6" max="6" width="16.7109375" style="214" customWidth="1"/>
    <col min="7" max="10" width="9.140625" style="214"/>
    <col min="11" max="11" width="22.140625" style="214" customWidth="1"/>
    <col min="12" max="12" width="9.140625" style="214"/>
    <col min="13" max="13" width="31.5703125" style="214" customWidth="1"/>
    <col min="14" max="16384" width="9.140625" style="214"/>
  </cols>
  <sheetData>
    <row r="1" spans="1:8" ht="15.75" x14ac:dyDescent="0.25">
      <c r="A1" s="267" t="s">
        <v>56</v>
      </c>
      <c r="B1" s="267"/>
      <c r="C1" s="267"/>
      <c r="D1" s="267"/>
      <c r="E1" s="267"/>
      <c r="F1" s="267"/>
    </row>
    <row r="2" spans="1:8" ht="15.75" x14ac:dyDescent="0.25">
      <c r="A2" s="156"/>
      <c r="B2" s="157"/>
      <c r="C2" s="157"/>
      <c r="D2" s="157"/>
      <c r="E2" s="157"/>
      <c r="F2" s="157"/>
    </row>
    <row r="3" spans="1:8" ht="15.75" x14ac:dyDescent="0.25">
      <c r="A3" s="267" t="s">
        <v>136</v>
      </c>
      <c r="B3" s="267"/>
      <c r="C3" s="267"/>
      <c r="D3" s="267"/>
      <c r="E3" s="267"/>
      <c r="F3" s="267"/>
    </row>
    <row r="4" spans="1:8" ht="15.75" x14ac:dyDescent="0.25">
      <c r="A4" s="267" t="s">
        <v>137</v>
      </c>
      <c r="B4" s="267"/>
      <c r="C4" s="267"/>
      <c r="D4" s="267"/>
      <c r="E4" s="267"/>
      <c r="F4" s="267"/>
    </row>
    <row r="5" spans="1:8" ht="15.75" x14ac:dyDescent="0.25">
      <c r="A5" s="270" t="s">
        <v>134</v>
      </c>
      <c r="B5" s="270"/>
      <c r="C5" s="270"/>
      <c r="D5" s="270"/>
      <c r="E5" s="270"/>
      <c r="F5" s="270"/>
    </row>
    <row r="6" spans="1:8" ht="15.75" x14ac:dyDescent="0.25">
      <c r="A6" s="237" t="s">
        <v>61</v>
      </c>
      <c r="B6" s="237"/>
      <c r="C6" s="237"/>
      <c r="D6" s="237"/>
      <c r="E6" s="237"/>
      <c r="F6" s="237"/>
      <c r="G6" s="154"/>
      <c r="H6" s="154"/>
    </row>
    <row r="7" spans="1:8" x14ac:dyDescent="0.2">
      <c r="C7" s="216"/>
      <c r="E7" s="216"/>
    </row>
    <row r="8" spans="1:8" ht="14.45" customHeight="1" x14ac:dyDescent="0.25">
      <c r="A8" s="271" t="s">
        <v>135</v>
      </c>
      <c r="B8" s="272"/>
      <c r="C8" s="272"/>
      <c r="D8" s="272"/>
      <c r="E8" s="272"/>
      <c r="F8" s="273"/>
    </row>
    <row r="9" spans="1:8" ht="15" x14ac:dyDescent="0.25">
      <c r="A9" s="217"/>
      <c r="B9" s="68"/>
      <c r="C9" s="268" t="s">
        <v>16</v>
      </c>
      <c r="D9" s="269"/>
      <c r="E9" s="268" t="s">
        <v>17</v>
      </c>
      <c r="F9" s="269"/>
    </row>
    <row r="10" spans="1:8" ht="15" x14ac:dyDescent="0.25">
      <c r="A10" s="69" t="s">
        <v>27</v>
      </c>
      <c r="B10" s="70" t="s">
        <v>8</v>
      </c>
      <c r="C10" s="218" t="s">
        <v>80</v>
      </c>
      <c r="D10" s="71" t="s">
        <v>1</v>
      </c>
      <c r="E10" s="218" t="s">
        <v>80</v>
      </c>
      <c r="F10" s="71" t="s">
        <v>1</v>
      </c>
    </row>
    <row r="11" spans="1:8" hidden="1" x14ac:dyDescent="0.2">
      <c r="A11" s="217">
        <v>2005</v>
      </c>
      <c r="B11" s="219">
        <v>77648</v>
      </c>
      <c r="C11" s="220">
        <v>43756580363</v>
      </c>
      <c r="D11" s="221">
        <v>440000</v>
      </c>
      <c r="E11" s="220">
        <v>561165394</v>
      </c>
      <c r="F11" s="221">
        <v>4400</v>
      </c>
    </row>
    <row r="12" spans="1:8" hidden="1" x14ac:dyDescent="0.2">
      <c r="A12" s="217"/>
      <c r="B12" s="219"/>
      <c r="C12" s="220"/>
      <c r="D12" s="221"/>
      <c r="E12" s="220"/>
      <c r="F12" s="221"/>
    </row>
    <row r="13" spans="1:8" ht="13.9" hidden="1" customHeight="1" x14ac:dyDescent="0.2">
      <c r="A13" s="217">
        <v>2011</v>
      </c>
      <c r="B13" s="219">
        <v>42200</v>
      </c>
      <c r="C13" s="220">
        <v>29698596695</v>
      </c>
      <c r="D13" s="221">
        <v>450000</v>
      </c>
      <c r="E13" s="220">
        <v>393370182</v>
      </c>
      <c r="F13" s="221">
        <v>4500</v>
      </c>
    </row>
    <row r="14" spans="1:8" ht="13.9" customHeight="1" x14ac:dyDescent="0.2">
      <c r="A14" s="217">
        <v>2014</v>
      </c>
      <c r="B14" s="219">
        <v>21140</v>
      </c>
      <c r="C14" s="220">
        <v>13736696060</v>
      </c>
      <c r="D14" s="221">
        <v>497000</v>
      </c>
      <c r="E14" s="220">
        <v>180102395.72</v>
      </c>
      <c r="F14" s="221">
        <v>4980</v>
      </c>
    </row>
    <row r="15" spans="1:8" ht="13.9" customHeight="1" x14ac:dyDescent="0.2">
      <c r="A15" s="217">
        <v>2015</v>
      </c>
      <c r="B15" s="219">
        <v>22927</v>
      </c>
      <c r="C15" s="222">
        <v>15807593186</v>
      </c>
      <c r="D15" s="223">
        <v>525000</v>
      </c>
      <c r="E15" s="222">
        <v>209369056.08000001</v>
      </c>
      <c r="F15" s="223">
        <v>7481.25</v>
      </c>
    </row>
    <row r="16" spans="1:8" ht="13.9" customHeight="1" x14ac:dyDescent="0.2">
      <c r="A16" s="217">
        <v>2016</v>
      </c>
      <c r="B16" s="219">
        <v>24050</v>
      </c>
      <c r="C16" s="222">
        <v>17128124119</v>
      </c>
      <c r="D16" s="223">
        <v>560000</v>
      </c>
      <c r="E16" s="222">
        <v>228805804.34999999</v>
      </c>
      <c r="F16" s="223">
        <v>7980</v>
      </c>
    </row>
    <row r="17" spans="1:6" ht="13.9" customHeight="1" x14ac:dyDescent="0.2">
      <c r="A17" s="217">
        <v>2017</v>
      </c>
      <c r="B17" s="224">
        <v>25175</v>
      </c>
      <c r="C17" s="222">
        <v>19234451904</v>
      </c>
      <c r="D17" s="223">
        <v>600000</v>
      </c>
      <c r="E17" s="222">
        <v>260276443.66999999</v>
      </c>
      <c r="F17" s="223">
        <v>8550</v>
      </c>
    </row>
    <row r="18" spans="1:6" ht="13.9" customHeight="1" x14ac:dyDescent="0.2">
      <c r="A18" s="217">
        <v>2018</v>
      </c>
      <c r="B18" s="224">
        <v>24456</v>
      </c>
      <c r="C18" s="222">
        <v>19720423474</v>
      </c>
      <c r="D18" s="223">
        <v>646000</v>
      </c>
      <c r="E18" s="222">
        <v>269748440.88</v>
      </c>
      <c r="F18" s="223">
        <v>9205.5</v>
      </c>
    </row>
    <row r="19" spans="1:6" ht="13.9" customHeight="1" x14ac:dyDescent="0.2">
      <c r="A19" s="217">
        <v>2019</v>
      </c>
      <c r="B19" s="224">
        <v>22727</v>
      </c>
      <c r="C19" s="222">
        <v>18796361856</v>
      </c>
      <c r="D19" s="223">
        <v>665000</v>
      </c>
      <c r="E19" s="222">
        <v>258489316.88999999</v>
      </c>
      <c r="F19" s="223">
        <v>9475.5400000000009</v>
      </c>
    </row>
    <row r="20" spans="1:6" ht="13.9" customHeight="1" x14ac:dyDescent="0.2">
      <c r="A20" s="217">
        <v>2020</v>
      </c>
      <c r="B20" s="224">
        <v>18045</v>
      </c>
      <c r="C20" s="222">
        <v>15449177225</v>
      </c>
      <c r="D20" s="223">
        <v>697000</v>
      </c>
      <c r="E20" s="222">
        <v>214139375.75</v>
      </c>
      <c r="F20" s="223">
        <v>9918</v>
      </c>
    </row>
    <row r="21" spans="1:6" ht="13.9" customHeight="1" x14ac:dyDescent="0.2">
      <c r="A21" s="217">
        <v>2021</v>
      </c>
      <c r="B21" s="224">
        <v>25806</v>
      </c>
      <c r="C21" s="222">
        <v>25119651600</v>
      </c>
      <c r="D21" s="223">
        <v>770000</v>
      </c>
      <c r="E21" s="222">
        <v>352295925.70999998</v>
      </c>
      <c r="F21" s="223">
        <v>10972.5</v>
      </c>
    </row>
    <row r="22" spans="1:6" x14ac:dyDescent="0.2">
      <c r="A22" s="217">
        <v>2022</v>
      </c>
      <c r="B22" s="224">
        <v>23251</v>
      </c>
      <c r="C22" s="222">
        <v>24195482843</v>
      </c>
      <c r="D22" s="223">
        <v>830000</v>
      </c>
      <c r="E22" s="222">
        <v>340832832.33999997</v>
      </c>
      <c r="F22" s="223">
        <v>11827.5</v>
      </c>
    </row>
    <row r="23" spans="1:6" ht="13.9" customHeight="1" x14ac:dyDescent="0.2">
      <c r="A23" s="225">
        <v>2023</v>
      </c>
      <c r="B23" s="226">
        <v>17651</v>
      </c>
      <c r="C23" s="227">
        <v>17913748574</v>
      </c>
      <c r="D23" s="228">
        <v>810000</v>
      </c>
      <c r="E23" s="227">
        <v>251827183</v>
      </c>
      <c r="F23" s="228">
        <v>11542.5</v>
      </c>
    </row>
    <row r="24" spans="1:6" x14ac:dyDescent="0.2">
      <c r="C24" s="216"/>
      <c r="E24" s="216"/>
    </row>
    <row r="25" spans="1:6" ht="14.45" customHeight="1" x14ac:dyDescent="0.25">
      <c r="A25" s="271" t="s">
        <v>86</v>
      </c>
      <c r="B25" s="272"/>
      <c r="C25" s="272"/>
      <c r="D25" s="272"/>
      <c r="E25" s="272"/>
      <c r="F25" s="273"/>
    </row>
    <row r="26" spans="1:6" ht="15" x14ac:dyDescent="0.25">
      <c r="A26" s="217"/>
      <c r="B26" s="68"/>
      <c r="C26" s="268" t="s">
        <v>16</v>
      </c>
      <c r="D26" s="269"/>
      <c r="E26" s="268" t="s">
        <v>17</v>
      </c>
      <c r="F26" s="269"/>
    </row>
    <row r="27" spans="1:6" ht="15" x14ac:dyDescent="0.25">
      <c r="A27" s="69" t="s">
        <v>27</v>
      </c>
      <c r="B27" s="70" t="s">
        <v>8</v>
      </c>
      <c r="C27" s="218" t="s">
        <v>80</v>
      </c>
      <c r="D27" s="71" t="s">
        <v>1</v>
      </c>
      <c r="E27" s="218" t="s">
        <v>80</v>
      </c>
      <c r="F27" s="71" t="s">
        <v>1</v>
      </c>
    </row>
    <row r="28" spans="1:6" hidden="1" x14ac:dyDescent="0.2">
      <c r="A28" s="217">
        <v>2005</v>
      </c>
      <c r="B28" s="219">
        <v>77648</v>
      </c>
      <c r="C28" s="220">
        <v>43756580363</v>
      </c>
      <c r="D28" s="221">
        <v>440000</v>
      </c>
      <c r="E28" s="220">
        <v>561165394</v>
      </c>
      <c r="F28" s="221">
        <v>4400</v>
      </c>
    </row>
    <row r="29" spans="1:6" hidden="1" x14ac:dyDescent="0.2">
      <c r="A29" s="217"/>
      <c r="B29" s="219"/>
      <c r="C29" s="220"/>
      <c r="D29" s="221"/>
      <c r="E29" s="220"/>
      <c r="F29" s="221"/>
    </row>
    <row r="30" spans="1:6" ht="13.9" hidden="1" customHeight="1" x14ac:dyDescent="0.2">
      <c r="A30" s="217">
        <v>2011</v>
      </c>
      <c r="B30" s="219">
        <v>42200</v>
      </c>
      <c r="C30" s="220">
        <v>29698596695</v>
      </c>
      <c r="D30" s="221">
        <v>450000</v>
      </c>
      <c r="E30" s="220">
        <v>393370182</v>
      </c>
      <c r="F30" s="221">
        <v>4500</v>
      </c>
    </row>
    <row r="31" spans="1:6" ht="13.9" customHeight="1" x14ac:dyDescent="0.2">
      <c r="A31" s="217">
        <v>2014</v>
      </c>
      <c r="B31" s="219">
        <v>16240</v>
      </c>
      <c r="C31" s="220">
        <v>11856779475</v>
      </c>
      <c r="D31" s="221">
        <v>385000</v>
      </c>
      <c r="E31" s="220">
        <v>157860763.38999999</v>
      </c>
      <c r="F31" s="221">
        <v>3850</v>
      </c>
    </row>
    <row r="32" spans="1:6" ht="13.9" customHeight="1" x14ac:dyDescent="0.2">
      <c r="A32" s="217">
        <v>2015</v>
      </c>
      <c r="B32" s="219">
        <v>16488</v>
      </c>
      <c r="C32" s="222">
        <v>12630022712</v>
      </c>
      <c r="D32" s="223">
        <v>401000</v>
      </c>
      <c r="E32" s="222">
        <v>163657159.22</v>
      </c>
      <c r="F32" s="223">
        <v>3950</v>
      </c>
    </row>
    <row r="33" spans="1:6" ht="13.9" customHeight="1" x14ac:dyDescent="0.2">
      <c r="A33" s="217">
        <v>2016</v>
      </c>
      <c r="B33" s="219">
        <v>15283</v>
      </c>
      <c r="C33" s="222">
        <v>11237867342</v>
      </c>
      <c r="D33" s="223">
        <v>410000</v>
      </c>
      <c r="E33" s="222">
        <v>148816264.96000001</v>
      </c>
      <c r="F33" s="223">
        <v>4050</v>
      </c>
    </row>
    <row r="34" spans="1:6" ht="13.9" customHeight="1" x14ac:dyDescent="0.2">
      <c r="A34" s="217">
        <v>2017</v>
      </c>
      <c r="B34" s="224">
        <v>15184</v>
      </c>
      <c r="C34" s="222">
        <v>11839361474</v>
      </c>
      <c r="D34" s="223">
        <v>445000</v>
      </c>
      <c r="E34" s="222">
        <v>157415565.31999999</v>
      </c>
      <c r="F34" s="223">
        <v>4450</v>
      </c>
    </row>
    <row r="35" spans="1:6" ht="13.9" customHeight="1" x14ac:dyDescent="0.2">
      <c r="A35" s="217">
        <v>2018</v>
      </c>
      <c r="B35" s="224">
        <v>14087</v>
      </c>
      <c r="C35" s="222">
        <v>11225862587</v>
      </c>
      <c r="D35" s="223">
        <v>455000</v>
      </c>
      <c r="E35" s="222">
        <v>149996768.94</v>
      </c>
      <c r="F35" s="223">
        <v>4550</v>
      </c>
    </row>
    <row r="36" spans="1:6" ht="13.9" customHeight="1" x14ac:dyDescent="0.2">
      <c r="A36" s="217">
        <v>2019</v>
      </c>
      <c r="B36" s="224">
        <v>13504</v>
      </c>
      <c r="C36" s="222">
        <v>10800943362</v>
      </c>
      <c r="D36" s="223">
        <v>470000</v>
      </c>
      <c r="E36" s="222">
        <v>144018656.66</v>
      </c>
      <c r="F36" s="223">
        <v>4700</v>
      </c>
    </row>
    <row r="37" spans="1:6" ht="13.9" customHeight="1" x14ac:dyDescent="0.2">
      <c r="A37" s="217">
        <v>2020</v>
      </c>
      <c r="B37" s="224">
        <v>10010</v>
      </c>
      <c r="C37" s="222">
        <v>7777521974.6999998</v>
      </c>
      <c r="D37" s="223">
        <v>475000</v>
      </c>
      <c r="E37" s="222">
        <v>102570747.94</v>
      </c>
      <c r="F37" s="223">
        <v>4650</v>
      </c>
    </row>
    <row r="38" spans="1:6" ht="13.9" customHeight="1" x14ac:dyDescent="0.2">
      <c r="A38" s="217">
        <v>2021</v>
      </c>
      <c r="B38" s="224">
        <v>17919</v>
      </c>
      <c r="C38" s="222">
        <v>15429779662</v>
      </c>
      <c r="D38" s="223">
        <v>525000</v>
      </c>
      <c r="E38" s="222">
        <v>205087932.75999999</v>
      </c>
      <c r="F38" s="223">
        <v>7395.75</v>
      </c>
    </row>
    <row r="39" spans="1:6" x14ac:dyDescent="0.2">
      <c r="A39" s="217">
        <v>2022</v>
      </c>
      <c r="B39" s="224">
        <v>16861</v>
      </c>
      <c r="C39" s="222">
        <v>14461618486</v>
      </c>
      <c r="D39" s="223">
        <v>500000</v>
      </c>
      <c r="E39" s="222">
        <v>192787763.25999999</v>
      </c>
      <c r="F39" s="223">
        <v>5000</v>
      </c>
    </row>
    <row r="40" spans="1:6" ht="13.9" customHeight="1" x14ac:dyDescent="0.2">
      <c r="A40" s="225">
        <v>2023</v>
      </c>
      <c r="B40" s="226">
        <v>12666</v>
      </c>
      <c r="C40" s="227">
        <v>10654367470</v>
      </c>
      <c r="D40" s="228">
        <v>475000</v>
      </c>
      <c r="E40" s="227">
        <v>139675758.56999999</v>
      </c>
      <c r="F40" s="228">
        <v>4700</v>
      </c>
    </row>
    <row r="42" spans="1:6" ht="14.45" customHeight="1" x14ac:dyDescent="0.25">
      <c r="A42" s="271" t="s">
        <v>87</v>
      </c>
      <c r="B42" s="272"/>
      <c r="C42" s="272"/>
      <c r="D42" s="272"/>
      <c r="E42" s="272"/>
      <c r="F42" s="273"/>
    </row>
    <row r="43" spans="1:6" ht="15" x14ac:dyDescent="0.25">
      <c r="A43" s="217"/>
      <c r="B43" s="68"/>
      <c r="C43" s="268" t="s">
        <v>16</v>
      </c>
      <c r="D43" s="269"/>
      <c r="E43" s="268" t="s">
        <v>17</v>
      </c>
      <c r="F43" s="269"/>
    </row>
    <row r="44" spans="1:6" ht="15" x14ac:dyDescent="0.25">
      <c r="A44" s="69" t="s">
        <v>27</v>
      </c>
      <c r="B44" s="70" t="s">
        <v>8</v>
      </c>
      <c r="C44" s="218" t="s">
        <v>80</v>
      </c>
      <c r="D44" s="71" t="s">
        <v>1</v>
      </c>
      <c r="E44" s="218" t="s">
        <v>80</v>
      </c>
      <c r="F44" s="71" t="s">
        <v>1</v>
      </c>
    </row>
    <row r="45" spans="1:6" hidden="1" x14ac:dyDescent="0.2">
      <c r="A45" s="217">
        <v>2005</v>
      </c>
      <c r="B45" s="219">
        <v>77648</v>
      </c>
      <c r="C45" s="220">
        <v>43756580363</v>
      </c>
      <c r="D45" s="221">
        <v>440000</v>
      </c>
      <c r="E45" s="220">
        <v>561165394</v>
      </c>
      <c r="F45" s="221">
        <v>4400</v>
      </c>
    </row>
    <row r="46" spans="1:6" hidden="1" x14ac:dyDescent="0.2">
      <c r="A46" s="217"/>
      <c r="B46" s="219"/>
      <c r="C46" s="220"/>
      <c r="D46" s="221"/>
      <c r="E46" s="220"/>
      <c r="F46" s="221"/>
    </row>
    <row r="47" spans="1:6" ht="13.9" hidden="1" customHeight="1" x14ac:dyDescent="0.2">
      <c r="A47" s="217">
        <v>2011</v>
      </c>
      <c r="B47" s="219">
        <v>42200</v>
      </c>
      <c r="C47" s="220">
        <v>29698596695</v>
      </c>
      <c r="D47" s="221">
        <v>450000</v>
      </c>
      <c r="E47" s="220">
        <v>393370182</v>
      </c>
      <c r="F47" s="221">
        <v>4500</v>
      </c>
    </row>
    <row r="48" spans="1:6" ht="13.9" customHeight="1" x14ac:dyDescent="0.2">
      <c r="A48" s="217">
        <v>2014</v>
      </c>
      <c r="B48" s="219">
        <v>11974</v>
      </c>
      <c r="C48" s="220">
        <v>17172958358</v>
      </c>
      <c r="D48" s="221">
        <v>765000</v>
      </c>
      <c r="E48" s="220">
        <v>239929320.65000001</v>
      </c>
      <c r="F48" s="221">
        <v>10901.25</v>
      </c>
    </row>
    <row r="49" spans="1:6" ht="13.9" customHeight="1" x14ac:dyDescent="0.2">
      <c r="A49" s="217">
        <v>2015</v>
      </c>
      <c r="B49" s="219">
        <v>12220</v>
      </c>
      <c r="C49" s="222">
        <v>19091083502</v>
      </c>
      <c r="D49" s="223">
        <v>870000</v>
      </c>
      <c r="E49" s="222">
        <v>265588162.46000001</v>
      </c>
      <c r="F49" s="223">
        <v>12361.88</v>
      </c>
    </row>
    <row r="50" spans="1:6" ht="13.9" customHeight="1" x14ac:dyDescent="0.2">
      <c r="A50" s="217">
        <v>2016</v>
      </c>
      <c r="B50" s="219">
        <v>12321</v>
      </c>
      <c r="C50" s="222">
        <v>22023928677</v>
      </c>
      <c r="D50" s="223">
        <v>910000</v>
      </c>
      <c r="E50" s="222">
        <v>310077985.85000002</v>
      </c>
      <c r="F50" s="223">
        <v>12967.5</v>
      </c>
    </row>
    <row r="51" spans="1:6" ht="13.9" customHeight="1" x14ac:dyDescent="0.2">
      <c r="A51" s="217">
        <v>2017</v>
      </c>
      <c r="B51" s="224">
        <v>13899</v>
      </c>
      <c r="C51" s="222">
        <v>23877215397</v>
      </c>
      <c r="D51" s="223">
        <v>938000</v>
      </c>
      <c r="E51" s="222">
        <v>336546600.67000002</v>
      </c>
      <c r="F51" s="223">
        <v>13351.82</v>
      </c>
    </row>
    <row r="52" spans="1:6" ht="13.9" customHeight="1" x14ac:dyDescent="0.2">
      <c r="A52" s="217">
        <v>2018</v>
      </c>
      <c r="B52" s="224">
        <v>11814</v>
      </c>
      <c r="C52" s="222">
        <v>19115970093</v>
      </c>
      <c r="D52" s="223">
        <v>870603.75</v>
      </c>
      <c r="E52" s="222">
        <v>268911942.52999997</v>
      </c>
      <c r="F52" s="223">
        <v>12406.1</v>
      </c>
    </row>
    <row r="53" spans="1:6" ht="13.9" customHeight="1" x14ac:dyDescent="0.2">
      <c r="A53" s="217">
        <v>2019</v>
      </c>
      <c r="B53" s="224">
        <v>11541</v>
      </c>
      <c r="C53" s="222">
        <v>20024755178</v>
      </c>
      <c r="D53" s="223">
        <v>940000</v>
      </c>
      <c r="E53" s="222">
        <v>282154995.17000002</v>
      </c>
      <c r="F53" s="223">
        <v>13395</v>
      </c>
    </row>
    <row r="54" spans="1:6" ht="13.9" customHeight="1" x14ac:dyDescent="0.2">
      <c r="A54" s="217">
        <v>2020</v>
      </c>
      <c r="B54" s="224">
        <v>9152</v>
      </c>
      <c r="C54" s="222">
        <v>14082611508</v>
      </c>
      <c r="D54" s="223">
        <v>865000</v>
      </c>
      <c r="E54" s="222">
        <v>197915667.58000001</v>
      </c>
      <c r="F54" s="223">
        <v>12326.25</v>
      </c>
    </row>
    <row r="55" spans="1:6" ht="13.9" customHeight="1" x14ac:dyDescent="0.2">
      <c r="A55" s="217">
        <v>2021</v>
      </c>
      <c r="B55" s="224">
        <v>17816</v>
      </c>
      <c r="C55" s="222">
        <v>29452740115</v>
      </c>
      <c r="D55" s="223">
        <v>980000</v>
      </c>
      <c r="E55" s="222">
        <v>415667822.48000002</v>
      </c>
      <c r="F55" s="223">
        <v>13965</v>
      </c>
    </row>
    <row r="56" spans="1:6" x14ac:dyDescent="0.2">
      <c r="A56" s="217">
        <v>2022</v>
      </c>
      <c r="B56" s="224">
        <v>16084</v>
      </c>
      <c r="C56" s="222">
        <v>28170026432</v>
      </c>
      <c r="D56" s="223">
        <v>995000</v>
      </c>
      <c r="E56" s="222">
        <v>397773775.38999999</v>
      </c>
      <c r="F56" s="223">
        <v>14178.75</v>
      </c>
    </row>
    <row r="57" spans="1:6" ht="13.9" customHeight="1" x14ac:dyDescent="0.2">
      <c r="A57" s="225">
        <v>2023</v>
      </c>
      <c r="B57" s="226">
        <v>11098</v>
      </c>
      <c r="C57" s="227">
        <v>19669344237</v>
      </c>
      <c r="D57" s="228">
        <v>990000</v>
      </c>
      <c r="E57" s="227">
        <v>277648747.94999999</v>
      </c>
      <c r="F57" s="228">
        <v>14107.5</v>
      </c>
    </row>
    <row r="59" spans="1:6" x14ac:dyDescent="0.2">
      <c r="A59" s="214"/>
    </row>
  </sheetData>
  <mergeCells count="14">
    <mergeCell ref="A42:F42"/>
    <mergeCell ref="C43:D43"/>
    <mergeCell ref="E43:F43"/>
    <mergeCell ref="A8:F8"/>
    <mergeCell ref="C9:D9"/>
    <mergeCell ref="E9:F9"/>
    <mergeCell ref="A25:F25"/>
    <mergeCell ref="C26:D26"/>
    <mergeCell ref="E26:F26"/>
    <mergeCell ref="A5:F5"/>
    <mergeCell ref="A4:F4"/>
    <mergeCell ref="A3:F3"/>
    <mergeCell ref="A1:F1"/>
    <mergeCell ref="A6:F6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showGridLines="0" zoomScaleNormal="100" workbookViewId="0">
      <selection sqref="A1:E1"/>
    </sheetView>
  </sheetViews>
  <sheetFormatPr defaultColWidth="9.140625" defaultRowHeight="14.25" x14ac:dyDescent="0.2"/>
  <cols>
    <col min="1" max="1" width="38.85546875" style="1" customWidth="1"/>
    <col min="2" max="2" width="18.7109375" style="1" bestFit="1" customWidth="1"/>
    <col min="3" max="5" width="14.85546875" style="1" customWidth="1"/>
    <col min="6" max="16384" width="9.140625" style="1"/>
  </cols>
  <sheetData>
    <row r="1" spans="1:5" ht="15.75" x14ac:dyDescent="0.2">
      <c r="A1" s="235" t="s">
        <v>56</v>
      </c>
      <c r="B1" s="235"/>
      <c r="C1" s="235"/>
      <c r="D1" s="235"/>
      <c r="E1" s="235"/>
    </row>
    <row r="2" spans="1:5" ht="15.75" x14ac:dyDescent="0.2">
      <c r="A2" s="236" t="s">
        <v>88</v>
      </c>
      <c r="B2" s="236"/>
      <c r="C2" s="236"/>
      <c r="D2" s="236"/>
      <c r="E2" s="236"/>
    </row>
    <row r="3" spans="1:5" ht="15.75" x14ac:dyDescent="0.25">
      <c r="A3" s="153"/>
      <c r="B3" s="152"/>
      <c r="C3" s="152"/>
      <c r="D3" s="152"/>
      <c r="E3" s="152"/>
    </row>
    <row r="4" spans="1:5" ht="15.75" x14ac:dyDescent="0.2">
      <c r="A4" s="235" t="s">
        <v>25</v>
      </c>
      <c r="B4" s="235"/>
      <c r="C4" s="235"/>
      <c r="D4" s="235"/>
      <c r="E4" s="235"/>
    </row>
    <row r="5" spans="1:5" ht="15.75" x14ac:dyDescent="0.25">
      <c r="A5" s="237" t="s">
        <v>58</v>
      </c>
      <c r="B5" s="237"/>
      <c r="C5" s="237"/>
      <c r="D5" s="237"/>
      <c r="E5" s="237"/>
    </row>
    <row r="7" spans="1:5" ht="15" x14ac:dyDescent="0.25">
      <c r="A7" s="6"/>
      <c r="B7" s="4"/>
      <c r="C7" s="242" t="s">
        <v>77</v>
      </c>
      <c r="D7" s="242"/>
      <c r="E7" s="243"/>
    </row>
    <row r="8" spans="1:5" ht="33.75" customHeight="1" x14ac:dyDescent="0.25">
      <c r="A8" s="7" t="s">
        <v>28</v>
      </c>
      <c r="B8" s="5" t="s">
        <v>8</v>
      </c>
      <c r="C8" s="2" t="s">
        <v>29</v>
      </c>
      <c r="D8" s="2" t="s">
        <v>30</v>
      </c>
      <c r="E8" s="3" t="s">
        <v>24</v>
      </c>
    </row>
    <row r="9" spans="1:5" ht="21" customHeight="1" x14ac:dyDescent="0.25">
      <c r="A9" s="178" t="s">
        <v>83</v>
      </c>
      <c r="B9" s="4"/>
      <c r="C9" s="179"/>
      <c r="D9" s="179"/>
      <c r="E9" s="180"/>
    </row>
    <row r="10" spans="1:5" ht="21" customHeight="1" x14ac:dyDescent="0.2">
      <c r="A10" s="181" t="s">
        <v>84</v>
      </c>
      <c r="B10" s="8">
        <v>42183</v>
      </c>
      <c r="C10" s="12">
        <v>669707809</v>
      </c>
      <c r="D10" s="13">
        <v>0</v>
      </c>
      <c r="E10" s="182">
        <v>669707809</v>
      </c>
    </row>
    <row r="11" spans="1:5" ht="21" customHeight="1" x14ac:dyDescent="0.25">
      <c r="A11" s="178" t="s">
        <v>85</v>
      </c>
      <c r="B11" s="183"/>
      <c r="C11" s="49"/>
      <c r="D11" s="49"/>
      <c r="E11" s="184"/>
    </row>
    <row r="12" spans="1:5" ht="21" customHeight="1" x14ac:dyDescent="0.2">
      <c r="A12" s="181" t="s">
        <v>84</v>
      </c>
      <c r="B12" s="8">
        <v>4369</v>
      </c>
      <c r="C12" s="12">
        <v>7063982.6799999997</v>
      </c>
      <c r="D12" s="13">
        <v>0</v>
      </c>
      <c r="E12" s="182">
        <v>7063982.6799999997</v>
      </c>
    </row>
    <row r="13" spans="1:5" customFormat="1" ht="28.5" x14ac:dyDescent="0.25">
      <c r="A13" s="181" t="s">
        <v>139</v>
      </c>
      <c r="B13" s="148">
        <v>3955</v>
      </c>
      <c r="C13" s="149">
        <v>465202855.57999998</v>
      </c>
      <c r="D13" s="149">
        <v>286278680.35000002</v>
      </c>
      <c r="E13" s="150">
        <v>751481535.92999995</v>
      </c>
    </row>
    <row r="14" spans="1:5" customFormat="1" ht="15" x14ac:dyDescent="0.25">
      <c r="A14" s="181"/>
      <c r="B14" s="148"/>
      <c r="C14" s="149"/>
      <c r="D14" s="149"/>
      <c r="E14" s="150"/>
    </row>
    <row r="15" spans="1:5" ht="14.25" customHeight="1" x14ac:dyDescent="0.25">
      <c r="A15" s="7" t="s">
        <v>26</v>
      </c>
      <c r="B15" s="11">
        <v>50507</v>
      </c>
      <c r="C15" s="14">
        <v>1141974647.26</v>
      </c>
      <c r="D15" s="14">
        <v>286278680.35000002</v>
      </c>
      <c r="E15" s="15">
        <v>1428253327.6099999</v>
      </c>
    </row>
    <row r="16" spans="1:5" x14ac:dyDescent="0.2">
      <c r="A16" s="9"/>
      <c r="C16" s="108"/>
    </row>
    <row r="17" spans="1:4" x14ac:dyDescent="0.2">
      <c r="A17" s="16"/>
      <c r="C17" s="141"/>
      <c r="D17" s="141"/>
    </row>
    <row r="18" spans="1:4" x14ac:dyDescent="0.2">
      <c r="D18" s="1">
        <f>D13/D15</f>
        <v>1</v>
      </c>
    </row>
    <row r="19" spans="1:4" x14ac:dyDescent="0.2">
      <c r="B19" s="160"/>
    </row>
  </sheetData>
  <mergeCells count="5">
    <mergeCell ref="A1:E1"/>
    <mergeCell ref="A2:E2"/>
    <mergeCell ref="A4:E4"/>
    <mergeCell ref="A5:E5"/>
    <mergeCell ref="C7:E7"/>
  </mergeCells>
  <pageMargins left="0.7" right="0.7" top="0.75" bottom="0.75" header="0.3" footer="0.3"/>
  <pageSetup scale="88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9.28515625" style="1" customWidth="1"/>
    <col min="2" max="6" width="14.7109375" style="1" customWidth="1"/>
    <col min="7" max="16384" width="9.140625" style="1"/>
  </cols>
  <sheetData>
    <row r="1" spans="1:6" ht="15.75" x14ac:dyDescent="0.2">
      <c r="A1" s="235" t="s">
        <v>56</v>
      </c>
      <c r="B1" s="235"/>
      <c r="C1" s="235"/>
      <c r="D1" s="235"/>
      <c r="E1" s="235"/>
      <c r="F1" s="235"/>
    </row>
    <row r="2" spans="1:6" ht="15.75" x14ac:dyDescent="0.2">
      <c r="A2" s="236" t="s">
        <v>88</v>
      </c>
      <c r="B2" s="236"/>
      <c r="C2" s="236"/>
      <c r="D2" s="236"/>
      <c r="E2" s="236"/>
      <c r="F2" s="236"/>
    </row>
    <row r="3" spans="1:6" ht="15.75" x14ac:dyDescent="0.25">
      <c r="A3" s="151"/>
      <c r="B3" s="152"/>
      <c r="C3" s="152"/>
      <c r="D3" s="152"/>
      <c r="E3" s="152"/>
      <c r="F3" s="152"/>
    </row>
    <row r="4" spans="1:6" ht="15.75" x14ac:dyDescent="0.2">
      <c r="A4" s="235" t="s">
        <v>59</v>
      </c>
      <c r="B4" s="235"/>
      <c r="C4" s="235"/>
      <c r="D4" s="235"/>
      <c r="E4" s="235"/>
      <c r="F4" s="235"/>
    </row>
    <row r="5" spans="1:6" ht="15.75" x14ac:dyDescent="0.25">
      <c r="A5" s="237" t="s">
        <v>60</v>
      </c>
      <c r="B5" s="237"/>
      <c r="C5" s="237"/>
      <c r="D5" s="237"/>
      <c r="E5" s="237"/>
      <c r="F5" s="237"/>
    </row>
    <row r="6" spans="1:6" ht="15.75" x14ac:dyDescent="0.25">
      <c r="A6" s="237" t="s">
        <v>61</v>
      </c>
      <c r="B6" s="237"/>
      <c r="C6" s="237"/>
      <c r="D6" s="237"/>
      <c r="E6" s="237"/>
      <c r="F6" s="237"/>
    </row>
    <row r="7" spans="1:6" ht="15" x14ac:dyDescent="0.25">
      <c r="A7" s="17"/>
    </row>
    <row r="8" spans="1:6" ht="15" customHeight="1" x14ac:dyDescent="0.25">
      <c r="A8" s="246" t="s">
        <v>0</v>
      </c>
      <c r="B8" s="247"/>
      <c r="C8" s="247"/>
      <c r="D8" s="247"/>
      <c r="E8" s="247"/>
      <c r="F8" s="248"/>
    </row>
    <row r="9" spans="1:6" ht="15" customHeight="1" x14ac:dyDescent="0.25">
      <c r="A9" s="18"/>
      <c r="B9" s="19"/>
      <c r="C9" s="244" t="s">
        <v>16</v>
      </c>
      <c r="D9" s="245"/>
      <c r="E9" s="244" t="s">
        <v>17</v>
      </c>
      <c r="F9" s="245"/>
    </row>
    <row r="10" spans="1:6" ht="28.5" customHeight="1" x14ac:dyDescent="0.25">
      <c r="A10" s="10" t="s">
        <v>16</v>
      </c>
      <c r="B10" s="20" t="s">
        <v>8</v>
      </c>
      <c r="C10" s="2" t="s">
        <v>76</v>
      </c>
      <c r="D10" s="3" t="s">
        <v>1</v>
      </c>
      <c r="E10" s="2" t="s">
        <v>76</v>
      </c>
      <c r="F10" s="3" t="s">
        <v>1</v>
      </c>
    </row>
    <row r="11" spans="1:6" ht="15" x14ac:dyDescent="0.25">
      <c r="A11" s="21"/>
      <c r="B11" s="22"/>
      <c r="C11" s="23"/>
      <c r="D11" s="24"/>
      <c r="E11" s="23"/>
      <c r="F11" s="25"/>
    </row>
    <row r="12" spans="1:6" ht="15" x14ac:dyDescent="0.25">
      <c r="A12" s="21" t="s">
        <v>21</v>
      </c>
      <c r="B12" s="26">
        <v>2277</v>
      </c>
      <c r="C12" s="27">
        <v>814845422.57000005</v>
      </c>
      <c r="D12" s="162">
        <v>400000</v>
      </c>
      <c r="E12" s="27">
        <v>8160008.6799999997</v>
      </c>
      <c r="F12" s="162">
        <v>4000</v>
      </c>
    </row>
    <row r="13" spans="1:6" ht="15" x14ac:dyDescent="0.25">
      <c r="A13" s="21" t="s">
        <v>9</v>
      </c>
      <c r="B13" s="26">
        <v>10418</v>
      </c>
      <c r="C13" s="30">
        <v>7900295920.8000002</v>
      </c>
      <c r="D13" s="31">
        <v>750000</v>
      </c>
      <c r="E13" s="30">
        <v>112581096.34999999</v>
      </c>
      <c r="F13" s="31">
        <v>10687.5</v>
      </c>
    </row>
    <row r="14" spans="1:6" ht="15" x14ac:dyDescent="0.25">
      <c r="A14" s="21" t="s">
        <v>10</v>
      </c>
      <c r="B14" s="26">
        <v>4059</v>
      </c>
      <c r="C14" s="30">
        <v>5514255532.3000002</v>
      </c>
      <c r="D14" s="31">
        <v>1300000</v>
      </c>
      <c r="E14" s="30">
        <v>78582281.450000003</v>
      </c>
      <c r="F14" s="31">
        <v>18525</v>
      </c>
    </row>
    <row r="15" spans="1:6" ht="15" x14ac:dyDescent="0.25">
      <c r="A15" s="21" t="s">
        <v>11</v>
      </c>
      <c r="B15" s="32">
        <v>739</v>
      </c>
      <c r="C15" s="30">
        <v>2132036087.8</v>
      </c>
      <c r="D15" s="31">
        <v>2650000</v>
      </c>
      <c r="E15" s="30">
        <v>30383299.059999999</v>
      </c>
      <c r="F15" s="31">
        <v>37762.5</v>
      </c>
    </row>
    <row r="16" spans="1:6" ht="15" x14ac:dyDescent="0.25">
      <c r="A16" s="21" t="s">
        <v>12</v>
      </c>
      <c r="B16" s="32">
        <v>137</v>
      </c>
      <c r="C16" s="30">
        <v>1027290610.3</v>
      </c>
      <c r="D16" s="31">
        <v>6700000</v>
      </c>
      <c r="E16" s="30">
        <v>14638891.210000001</v>
      </c>
      <c r="F16" s="31">
        <v>95475</v>
      </c>
    </row>
    <row r="17" spans="1:6" ht="15" x14ac:dyDescent="0.25">
      <c r="A17" s="21" t="s">
        <v>13</v>
      </c>
      <c r="B17" s="32">
        <v>9</v>
      </c>
      <c r="C17" s="30">
        <v>160785000</v>
      </c>
      <c r="D17" s="31">
        <v>18000000</v>
      </c>
      <c r="E17" s="30">
        <v>2291186.25</v>
      </c>
      <c r="F17" s="31">
        <v>256500</v>
      </c>
    </row>
    <row r="18" spans="1:6" ht="15" x14ac:dyDescent="0.25">
      <c r="A18" s="21" t="s">
        <v>14</v>
      </c>
      <c r="B18" s="32">
        <v>12</v>
      </c>
      <c r="C18" s="30">
        <v>364240000</v>
      </c>
      <c r="D18" s="31">
        <v>26300000</v>
      </c>
      <c r="E18" s="30">
        <v>5190420</v>
      </c>
      <c r="F18" s="31">
        <v>374775</v>
      </c>
    </row>
    <row r="19" spans="1:6" ht="13.9" customHeight="1" x14ac:dyDescent="0.25">
      <c r="A19" s="21"/>
      <c r="B19" s="32"/>
      <c r="C19" s="30"/>
      <c r="D19" s="31"/>
      <c r="E19" s="30"/>
      <c r="F19" s="31"/>
    </row>
    <row r="20" spans="1:6" ht="13.9" customHeight="1" x14ac:dyDescent="0.25">
      <c r="A20" s="10" t="s">
        <v>2</v>
      </c>
      <c r="B20" s="33">
        <v>17651</v>
      </c>
      <c r="C20" s="34">
        <v>17913748573.77</v>
      </c>
      <c r="D20" s="161">
        <v>810000</v>
      </c>
      <c r="E20" s="34">
        <v>251827183.00000003</v>
      </c>
      <c r="F20" s="161">
        <v>11542.5</v>
      </c>
    </row>
    <row r="21" spans="1:6" ht="13.9" customHeight="1" x14ac:dyDescent="0.25">
      <c r="A21" s="35"/>
      <c r="B21" s="36"/>
      <c r="C21" s="37"/>
      <c r="D21" s="38"/>
      <c r="E21" s="37"/>
      <c r="F21" s="38"/>
    </row>
    <row r="22" spans="1:6" ht="15" customHeight="1" x14ac:dyDescent="0.25">
      <c r="A22" s="246" t="s">
        <v>86</v>
      </c>
      <c r="B22" s="247"/>
      <c r="C22" s="247"/>
      <c r="D22" s="247"/>
      <c r="E22" s="247"/>
      <c r="F22" s="248"/>
    </row>
    <row r="23" spans="1:6" ht="15" customHeight="1" x14ac:dyDescent="0.25">
      <c r="A23" s="18"/>
      <c r="B23" s="19"/>
      <c r="C23" s="244" t="s">
        <v>16</v>
      </c>
      <c r="D23" s="245"/>
      <c r="E23" s="249" t="s">
        <v>17</v>
      </c>
      <c r="F23" s="245"/>
    </row>
    <row r="24" spans="1:6" ht="28.5" customHeight="1" x14ac:dyDescent="0.25">
      <c r="A24" s="10" t="s">
        <v>16</v>
      </c>
      <c r="B24" s="20" t="s">
        <v>8</v>
      </c>
      <c r="C24" s="2" t="s">
        <v>76</v>
      </c>
      <c r="D24" s="3" t="s">
        <v>1</v>
      </c>
      <c r="E24" s="2" t="s">
        <v>76</v>
      </c>
      <c r="F24" s="3" t="s">
        <v>1</v>
      </c>
    </row>
    <row r="25" spans="1:6" ht="13.9" customHeight="1" x14ac:dyDescent="0.25">
      <c r="A25" s="21"/>
      <c r="B25" s="22"/>
      <c r="C25" s="23"/>
      <c r="D25" s="24"/>
      <c r="E25" s="23"/>
      <c r="F25" s="25"/>
    </row>
    <row r="26" spans="1:6" ht="13.9" customHeight="1" x14ac:dyDescent="0.25">
      <c r="A26" s="21" t="s">
        <v>21</v>
      </c>
      <c r="B26" s="26">
        <v>6688</v>
      </c>
      <c r="C26" s="27">
        <v>2060799084</v>
      </c>
      <c r="D26" s="162">
        <v>309000</v>
      </c>
      <c r="E26" s="27">
        <v>20531155.440000001</v>
      </c>
      <c r="F26" s="162">
        <v>3050</v>
      </c>
    </row>
    <row r="27" spans="1:6" ht="13.9" customHeight="1" x14ac:dyDescent="0.25">
      <c r="A27" s="21" t="s">
        <v>9</v>
      </c>
      <c r="B27" s="26">
        <v>3337</v>
      </c>
      <c r="C27" s="30">
        <v>2370799062.3000002</v>
      </c>
      <c r="D27" s="31">
        <v>690000</v>
      </c>
      <c r="E27" s="30">
        <v>33734996.240000002</v>
      </c>
      <c r="F27" s="31">
        <v>9818.25</v>
      </c>
    </row>
    <row r="28" spans="1:6" ht="13.9" customHeight="1" x14ac:dyDescent="0.25">
      <c r="A28" s="21" t="s">
        <v>10</v>
      </c>
      <c r="B28" s="26">
        <v>1683</v>
      </c>
      <c r="C28" s="30">
        <v>2406380409.5999999</v>
      </c>
      <c r="D28" s="31">
        <v>1375000</v>
      </c>
      <c r="E28" s="30">
        <v>33429606.010000002</v>
      </c>
      <c r="F28" s="31">
        <v>19237.5</v>
      </c>
    </row>
    <row r="29" spans="1:6" ht="13.9" customHeight="1" x14ac:dyDescent="0.25">
      <c r="A29" s="21" t="s">
        <v>11</v>
      </c>
      <c r="B29" s="32">
        <v>774</v>
      </c>
      <c r="C29" s="30">
        <v>2269784468.4000001</v>
      </c>
      <c r="D29" s="31">
        <v>2705575</v>
      </c>
      <c r="E29" s="30">
        <v>30920400.43</v>
      </c>
      <c r="F29" s="31">
        <v>37762.5</v>
      </c>
    </row>
    <row r="30" spans="1:6" ht="15" x14ac:dyDescent="0.25">
      <c r="A30" s="21" t="s">
        <v>12</v>
      </c>
      <c r="B30" s="32">
        <v>170</v>
      </c>
      <c r="C30" s="30">
        <v>1241204446</v>
      </c>
      <c r="D30" s="31">
        <v>6475000</v>
      </c>
      <c r="E30" s="30">
        <v>16857931.699999999</v>
      </c>
      <c r="F30" s="31">
        <v>91200</v>
      </c>
    </row>
    <row r="31" spans="1:6" ht="15" x14ac:dyDescent="0.25">
      <c r="A31" s="21" t="s">
        <v>13</v>
      </c>
      <c r="B31" s="32">
        <v>6</v>
      </c>
      <c r="C31" s="30">
        <v>102000000</v>
      </c>
      <c r="D31" s="31">
        <v>17000000</v>
      </c>
      <c r="E31" s="30">
        <v>1303218.75</v>
      </c>
      <c r="F31" s="31">
        <v>242250</v>
      </c>
    </row>
    <row r="32" spans="1:6" ht="15" x14ac:dyDescent="0.25">
      <c r="A32" s="21" t="s">
        <v>14</v>
      </c>
      <c r="B32" s="32">
        <v>8</v>
      </c>
      <c r="C32" s="30">
        <v>203400000</v>
      </c>
      <c r="D32" s="31">
        <v>24975000</v>
      </c>
      <c r="E32" s="30">
        <v>2898450</v>
      </c>
      <c r="F32" s="31">
        <v>355893.75</v>
      </c>
    </row>
    <row r="33" spans="1:6" ht="15" x14ac:dyDescent="0.25">
      <c r="A33" s="21"/>
      <c r="B33" s="32"/>
      <c r="C33" s="30"/>
      <c r="D33" s="31"/>
      <c r="E33" s="30"/>
      <c r="F33" s="31"/>
    </row>
    <row r="34" spans="1:6" ht="15" x14ac:dyDescent="0.25">
      <c r="A34" s="10" t="s">
        <v>2</v>
      </c>
      <c r="B34" s="33">
        <v>12666</v>
      </c>
      <c r="C34" s="34">
        <v>10654367470.299999</v>
      </c>
      <c r="D34" s="161">
        <v>475000</v>
      </c>
      <c r="E34" s="34">
        <v>139675758.56999999</v>
      </c>
      <c r="F34" s="161">
        <v>4700</v>
      </c>
    </row>
    <row r="35" spans="1:6" ht="15" x14ac:dyDescent="0.25">
      <c r="A35" s="35"/>
      <c r="B35" s="36"/>
      <c r="C35" s="37"/>
      <c r="D35" s="38"/>
      <c r="E35" s="37"/>
      <c r="F35" s="38"/>
    </row>
    <row r="36" spans="1:6" ht="15" customHeight="1" x14ac:dyDescent="0.25">
      <c r="A36" s="246" t="s">
        <v>87</v>
      </c>
      <c r="B36" s="247"/>
      <c r="C36" s="247"/>
      <c r="D36" s="247"/>
      <c r="E36" s="247"/>
      <c r="F36" s="248"/>
    </row>
    <row r="37" spans="1:6" ht="15" customHeight="1" x14ac:dyDescent="0.25">
      <c r="A37" s="18"/>
      <c r="B37" s="19"/>
      <c r="C37" s="244" t="s">
        <v>16</v>
      </c>
      <c r="D37" s="245"/>
      <c r="E37" s="244" t="s">
        <v>17</v>
      </c>
      <c r="F37" s="245"/>
    </row>
    <row r="38" spans="1:6" ht="28.5" customHeight="1" x14ac:dyDescent="0.25">
      <c r="A38" s="10" t="s">
        <v>16</v>
      </c>
      <c r="B38" s="20" t="s">
        <v>8</v>
      </c>
      <c r="C38" s="2" t="s">
        <v>76</v>
      </c>
      <c r="D38" s="3" t="s">
        <v>1</v>
      </c>
      <c r="E38" s="2" t="s">
        <v>76</v>
      </c>
      <c r="F38" s="3" t="s">
        <v>1</v>
      </c>
    </row>
    <row r="39" spans="1:6" ht="15" x14ac:dyDescent="0.25">
      <c r="A39" s="21"/>
      <c r="B39" s="22"/>
      <c r="C39" s="23"/>
      <c r="D39" s="24"/>
      <c r="E39" s="23"/>
      <c r="F39" s="25"/>
    </row>
    <row r="40" spans="1:6" ht="15" x14ac:dyDescent="0.25">
      <c r="A40" s="21" t="s">
        <v>21</v>
      </c>
      <c r="B40" s="26">
        <v>1859</v>
      </c>
      <c r="C40" s="27">
        <v>623732776.14999998</v>
      </c>
      <c r="D40" s="162">
        <v>370000</v>
      </c>
      <c r="E40" s="27">
        <v>6244638.5199999996</v>
      </c>
      <c r="F40" s="162">
        <v>3720</v>
      </c>
    </row>
    <row r="41" spans="1:6" ht="15" x14ac:dyDescent="0.25">
      <c r="A41" s="21" t="s">
        <v>9</v>
      </c>
      <c r="B41" s="26">
        <v>3891</v>
      </c>
      <c r="C41" s="30">
        <v>2879415287.1999998</v>
      </c>
      <c r="D41" s="31">
        <v>728048.75</v>
      </c>
      <c r="E41" s="30">
        <v>41035812.990000002</v>
      </c>
      <c r="F41" s="31">
        <v>10374.69</v>
      </c>
    </row>
    <row r="42" spans="1:6" ht="15" x14ac:dyDescent="0.25">
      <c r="A42" s="21" t="s">
        <v>10</v>
      </c>
      <c r="B42" s="26">
        <v>2892</v>
      </c>
      <c r="C42" s="30">
        <v>4145076553.4000001</v>
      </c>
      <c r="D42" s="31">
        <v>1395000</v>
      </c>
      <c r="E42" s="30">
        <v>59067341.439999998</v>
      </c>
      <c r="F42" s="31">
        <v>19878.75</v>
      </c>
    </row>
    <row r="43" spans="1:6" ht="15" x14ac:dyDescent="0.25">
      <c r="A43" s="21" t="s">
        <v>11</v>
      </c>
      <c r="B43" s="26">
        <v>1822</v>
      </c>
      <c r="C43" s="30">
        <v>5511363246.6999998</v>
      </c>
      <c r="D43" s="31">
        <v>2791500</v>
      </c>
      <c r="E43" s="30">
        <v>78536926.590000004</v>
      </c>
      <c r="F43" s="31">
        <v>39778.875</v>
      </c>
    </row>
    <row r="44" spans="1:6" ht="15" x14ac:dyDescent="0.25">
      <c r="A44" s="21" t="s">
        <v>12</v>
      </c>
      <c r="B44" s="26">
        <v>549</v>
      </c>
      <c r="C44" s="30">
        <v>4227081399.1999998</v>
      </c>
      <c r="D44" s="31">
        <v>6875000</v>
      </c>
      <c r="E44" s="30">
        <v>60235910.030000001</v>
      </c>
      <c r="F44" s="31">
        <v>97968.75</v>
      </c>
    </row>
    <row r="45" spans="1:6" ht="15" x14ac:dyDescent="0.25">
      <c r="A45" s="21" t="s">
        <v>13</v>
      </c>
      <c r="B45" s="26">
        <v>34</v>
      </c>
      <c r="C45" s="30">
        <v>579652206.61000001</v>
      </c>
      <c r="D45" s="31">
        <v>16545718.75</v>
      </c>
      <c r="E45" s="30">
        <v>8260043.9400000004</v>
      </c>
      <c r="F45" s="31">
        <v>235776.49</v>
      </c>
    </row>
    <row r="46" spans="1:6" ht="15" x14ac:dyDescent="0.25">
      <c r="A46" s="21" t="s">
        <v>14</v>
      </c>
      <c r="B46" s="26">
        <v>51</v>
      </c>
      <c r="C46" s="30">
        <v>1703022767.3</v>
      </c>
      <c r="D46" s="31">
        <v>27900000</v>
      </c>
      <c r="E46" s="30">
        <v>24268074.440000001</v>
      </c>
      <c r="F46" s="31">
        <v>397575</v>
      </c>
    </row>
    <row r="47" spans="1:6" ht="15" x14ac:dyDescent="0.25">
      <c r="A47" s="21"/>
      <c r="B47" s="32"/>
      <c r="C47" s="30"/>
      <c r="D47" s="31"/>
      <c r="E47" s="30"/>
      <c r="F47" s="31"/>
    </row>
    <row r="48" spans="1:6" ht="15" x14ac:dyDescent="0.25">
      <c r="A48" s="10" t="s">
        <v>2</v>
      </c>
      <c r="B48" s="33">
        <v>11098</v>
      </c>
      <c r="C48" s="34">
        <v>19669344236.560001</v>
      </c>
      <c r="D48" s="161">
        <v>990000</v>
      </c>
      <c r="E48" s="34">
        <v>277648747.95000005</v>
      </c>
      <c r="F48" s="161">
        <v>14107.5</v>
      </c>
    </row>
    <row r="49" spans="1:6" x14ac:dyDescent="0.2">
      <c r="A49" s="39"/>
    </row>
    <row r="50" spans="1:6" ht="15" customHeight="1" x14ac:dyDescent="0.25">
      <c r="A50" s="246" t="s">
        <v>38</v>
      </c>
      <c r="B50" s="247"/>
      <c r="C50" s="247"/>
      <c r="D50" s="247"/>
      <c r="E50" s="247"/>
      <c r="F50" s="248"/>
    </row>
    <row r="51" spans="1:6" ht="15" customHeight="1" x14ac:dyDescent="0.25">
      <c r="A51" s="18"/>
      <c r="B51" s="19"/>
      <c r="C51" s="244" t="s">
        <v>16</v>
      </c>
      <c r="D51" s="245"/>
      <c r="E51" s="244" t="s">
        <v>17</v>
      </c>
      <c r="F51" s="245"/>
    </row>
    <row r="52" spans="1:6" ht="28.5" customHeight="1" x14ac:dyDescent="0.25">
      <c r="A52" s="10" t="s">
        <v>16</v>
      </c>
      <c r="B52" s="20" t="s">
        <v>8</v>
      </c>
      <c r="C52" s="2" t="s">
        <v>76</v>
      </c>
      <c r="D52" s="3" t="s">
        <v>1</v>
      </c>
      <c r="E52" s="2" t="s">
        <v>76</v>
      </c>
      <c r="F52" s="3" t="s">
        <v>1</v>
      </c>
    </row>
    <row r="53" spans="1:6" ht="15" x14ac:dyDescent="0.25">
      <c r="A53" s="21"/>
      <c r="B53" s="22"/>
      <c r="C53" s="23"/>
      <c r="D53" s="24"/>
      <c r="E53" s="23"/>
      <c r="F53" s="25"/>
    </row>
    <row r="54" spans="1:6" ht="15" x14ac:dyDescent="0.25">
      <c r="A54" s="21" t="s">
        <v>21</v>
      </c>
      <c r="B54" s="26">
        <v>782</v>
      </c>
      <c r="C54" s="27">
        <v>188443648.22999999</v>
      </c>
      <c r="D54" s="162">
        <v>225000</v>
      </c>
      <c r="E54" s="27">
        <v>2793931.26</v>
      </c>
      <c r="F54" s="162">
        <v>3277.5</v>
      </c>
    </row>
    <row r="55" spans="1:6" ht="15" x14ac:dyDescent="0.25">
      <c r="A55" s="21" t="s">
        <v>9</v>
      </c>
      <c r="B55" s="26">
        <v>879</v>
      </c>
      <c r="C55" s="30">
        <v>699674046.88</v>
      </c>
      <c r="D55" s="31">
        <v>800000</v>
      </c>
      <c r="E55" s="30">
        <v>18316429.109999999</v>
      </c>
      <c r="F55" s="31">
        <v>21000</v>
      </c>
    </row>
    <row r="56" spans="1:6" ht="15" x14ac:dyDescent="0.25">
      <c r="A56" s="21" t="s">
        <v>10</v>
      </c>
      <c r="B56" s="26">
        <v>1186</v>
      </c>
      <c r="C56" s="30">
        <v>1750189300.4000001</v>
      </c>
      <c r="D56" s="31">
        <v>1450000</v>
      </c>
      <c r="E56" s="30">
        <v>45789732.590000004</v>
      </c>
      <c r="F56" s="31">
        <v>38062.5</v>
      </c>
    </row>
    <row r="57" spans="1:6" ht="15" x14ac:dyDescent="0.25">
      <c r="A57" s="21" t="s">
        <v>11</v>
      </c>
      <c r="B57" s="26">
        <v>1035</v>
      </c>
      <c r="C57" s="30">
        <v>3309703814.5</v>
      </c>
      <c r="D57" s="31">
        <v>3038500</v>
      </c>
      <c r="E57" s="30">
        <v>86579245.659999996</v>
      </c>
      <c r="F57" s="31">
        <v>79406.25</v>
      </c>
    </row>
    <row r="58" spans="1:6" ht="15" x14ac:dyDescent="0.25">
      <c r="A58" s="21" t="s">
        <v>12</v>
      </c>
      <c r="B58" s="26">
        <v>536</v>
      </c>
      <c r="C58" s="30">
        <v>4447377455.1000004</v>
      </c>
      <c r="D58" s="31">
        <v>7538000</v>
      </c>
      <c r="E58" s="30">
        <v>116096739.48</v>
      </c>
      <c r="F58" s="31">
        <v>197023.215</v>
      </c>
    </row>
    <row r="59" spans="1:6" ht="15" x14ac:dyDescent="0.25">
      <c r="A59" s="21" t="s">
        <v>13</v>
      </c>
      <c r="B59" s="26">
        <v>52</v>
      </c>
      <c r="C59" s="30">
        <v>906816835.20000005</v>
      </c>
      <c r="D59" s="31">
        <v>17000000</v>
      </c>
      <c r="E59" s="30">
        <v>23803941.940000001</v>
      </c>
      <c r="F59" s="31">
        <v>446250</v>
      </c>
    </row>
    <row r="60" spans="1:6" ht="15" x14ac:dyDescent="0.25">
      <c r="A60" s="21" t="s">
        <v>14</v>
      </c>
      <c r="B60" s="26">
        <v>202</v>
      </c>
      <c r="C60" s="30">
        <v>17544755049</v>
      </c>
      <c r="D60" s="31">
        <v>40816530.479999997</v>
      </c>
      <c r="E60" s="30">
        <v>460549820.06</v>
      </c>
      <c r="F60" s="31">
        <v>1071433.925</v>
      </c>
    </row>
    <row r="61" spans="1:6" ht="15" x14ac:dyDescent="0.25">
      <c r="A61" s="21"/>
      <c r="B61" s="32"/>
      <c r="C61" s="30"/>
      <c r="D61" s="31"/>
      <c r="E61" s="30"/>
      <c r="F61" s="31"/>
    </row>
    <row r="62" spans="1:6" ht="15" x14ac:dyDescent="0.25">
      <c r="A62" s="10" t="s">
        <v>2</v>
      </c>
      <c r="B62" s="33">
        <v>4672</v>
      </c>
      <c r="C62" s="34">
        <v>28846960149.310001</v>
      </c>
      <c r="D62" s="161">
        <v>1502513.895</v>
      </c>
      <c r="E62" s="34">
        <v>753929840.10000002</v>
      </c>
      <c r="F62" s="161">
        <v>39375</v>
      </c>
    </row>
    <row r="63" spans="1:6" ht="15" x14ac:dyDescent="0.25">
      <c r="A63" s="35"/>
      <c r="B63" s="36"/>
      <c r="C63" s="37"/>
      <c r="D63" s="38"/>
      <c r="E63" s="37"/>
      <c r="F63" s="38"/>
    </row>
    <row r="64" spans="1:6" ht="15" customHeight="1" x14ac:dyDescent="0.25">
      <c r="A64" s="246" t="s">
        <v>39</v>
      </c>
      <c r="B64" s="247"/>
      <c r="C64" s="247"/>
      <c r="D64" s="247"/>
      <c r="E64" s="247"/>
      <c r="F64" s="248"/>
    </row>
    <row r="65" spans="1:6" ht="15" customHeight="1" x14ac:dyDescent="0.25">
      <c r="A65" s="18"/>
      <c r="B65" s="19"/>
      <c r="C65" s="244" t="s">
        <v>16</v>
      </c>
      <c r="D65" s="245"/>
      <c r="E65" s="244" t="s">
        <v>17</v>
      </c>
      <c r="F65" s="245"/>
    </row>
    <row r="66" spans="1:6" ht="28.5" customHeight="1" x14ac:dyDescent="0.25">
      <c r="A66" s="10" t="s">
        <v>16</v>
      </c>
      <c r="B66" s="20" t="s">
        <v>8</v>
      </c>
      <c r="C66" s="2" t="s">
        <v>76</v>
      </c>
      <c r="D66" s="3" t="s">
        <v>1</v>
      </c>
      <c r="E66" s="2" t="s">
        <v>76</v>
      </c>
      <c r="F66" s="3" t="s">
        <v>1</v>
      </c>
    </row>
    <row r="67" spans="1:6" ht="15" x14ac:dyDescent="0.25">
      <c r="A67" s="21"/>
      <c r="B67" s="22"/>
      <c r="C67" s="23"/>
      <c r="D67" s="24"/>
      <c r="E67" s="23"/>
      <c r="F67" s="25"/>
    </row>
    <row r="68" spans="1:6" ht="15" x14ac:dyDescent="0.25">
      <c r="A68" s="21" t="s">
        <v>21</v>
      </c>
      <c r="B68" s="26">
        <v>11606</v>
      </c>
      <c r="C68" s="27">
        <v>3687820930.9500003</v>
      </c>
      <c r="D68" s="162">
        <v>325000</v>
      </c>
      <c r="E68" s="27">
        <v>37729733.899999999</v>
      </c>
      <c r="F68" s="162">
        <v>3300</v>
      </c>
    </row>
    <row r="69" spans="1:6" ht="15" x14ac:dyDescent="0.25">
      <c r="A69" s="21" t="s">
        <v>9</v>
      </c>
      <c r="B69" s="26">
        <v>18525</v>
      </c>
      <c r="C69" s="30">
        <v>13850184317.18</v>
      </c>
      <c r="D69" s="31">
        <v>738000</v>
      </c>
      <c r="E69" s="30">
        <v>205668334.69</v>
      </c>
      <c r="F69" s="31">
        <v>10616.25</v>
      </c>
    </row>
    <row r="70" spans="1:6" ht="15" x14ac:dyDescent="0.25">
      <c r="A70" s="21" t="s">
        <v>10</v>
      </c>
      <c r="B70" s="26">
        <v>9820</v>
      </c>
      <c r="C70" s="30">
        <v>13815901795.700001</v>
      </c>
      <c r="D70" s="31">
        <v>1350000</v>
      </c>
      <c r="E70" s="30">
        <v>216868961.49000001</v>
      </c>
      <c r="F70" s="31">
        <v>19950</v>
      </c>
    </row>
    <row r="71" spans="1:6" ht="15" x14ac:dyDescent="0.25">
      <c r="A71" s="21" t="s">
        <v>11</v>
      </c>
      <c r="B71" s="26">
        <v>4370</v>
      </c>
      <c r="C71" s="30">
        <v>13222887617.4</v>
      </c>
      <c r="D71" s="31">
        <v>2800000</v>
      </c>
      <c r="E71" s="30">
        <v>226419871.74000001</v>
      </c>
      <c r="F71" s="31">
        <v>44175</v>
      </c>
    </row>
    <row r="72" spans="1:6" ht="15" x14ac:dyDescent="0.25">
      <c r="A72" s="21" t="s">
        <v>12</v>
      </c>
      <c r="B72" s="26">
        <v>1392</v>
      </c>
      <c r="C72" s="30">
        <v>10942953910.599998</v>
      </c>
      <c r="D72" s="31">
        <v>7000000</v>
      </c>
      <c r="E72" s="30">
        <v>207829472.41999999</v>
      </c>
      <c r="F72" s="31">
        <v>133950</v>
      </c>
    </row>
    <row r="73" spans="1:6" ht="15" x14ac:dyDescent="0.25">
      <c r="A73" s="21" t="s">
        <v>13</v>
      </c>
      <c r="B73" s="26">
        <v>101</v>
      </c>
      <c r="C73" s="30">
        <v>1749254041.8099999</v>
      </c>
      <c r="D73" s="31">
        <v>17000000</v>
      </c>
      <c r="E73" s="30">
        <v>35658390.880000003</v>
      </c>
      <c r="F73" s="31">
        <v>396375</v>
      </c>
    </row>
    <row r="74" spans="1:6" ht="15" x14ac:dyDescent="0.25">
      <c r="A74" s="21" t="s">
        <v>14</v>
      </c>
      <c r="B74" s="26">
        <v>273</v>
      </c>
      <c r="C74" s="30">
        <v>19815417816.299999</v>
      </c>
      <c r="D74" s="31">
        <v>35206224.450000003</v>
      </c>
      <c r="E74" s="30">
        <v>492906764.5</v>
      </c>
      <c r="F74" s="31">
        <v>787500</v>
      </c>
    </row>
    <row r="75" spans="1:6" ht="15" x14ac:dyDescent="0.25">
      <c r="A75" s="21"/>
      <c r="B75" s="32"/>
      <c r="C75" s="30"/>
      <c r="D75" s="31"/>
      <c r="E75" s="30"/>
      <c r="F75" s="31"/>
    </row>
    <row r="76" spans="1:6" ht="15" x14ac:dyDescent="0.25">
      <c r="A76" s="10" t="s">
        <v>2</v>
      </c>
      <c r="B76" s="33">
        <v>46087</v>
      </c>
      <c r="C76" s="34">
        <v>77084420429.940002</v>
      </c>
      <c r="D76" s="161">
        <v>798000</v>
      </c>
      <c r="E76" s="34">
        <v>1423081529.6199999</v>
      </c>
      <c r="F76" s="161">
        <v>11400</v>
      </c>
    </row>
    <row r="78" spans="1:6" x14ac:dyDescent="0.2">
      <c r="A78" s="9"/>
    </row>
    <row r="79" spans="1:6" customFormat="1" ht="15" x14ac:dyDescent="0.25">
      <c r="A79" s="39"/>
      <c r="B79" s="175"/>
      <c r="C79" s="175"/>
      <c r="E79" s="175"/>
    </row>
  </sheetData>
  <mergeCells count="20">
    <mergeCell ref="C65:D65"/>
    <mergeCell ref="E65:F65"/>
    <mergeCell ref="A8:F8"/>
    <mergeCell ref="A22:F22"/>
    <mergeCell ref="C51:D51"/>
    <mergeCell ref="E51:F51"/>
    <mergeCell ref="C9:D9"/>
    <mergeCell ref="E9:F9"/>
    <mergeCell ref="C23:D23"/>
    <mergeCell ref="E23:F23"/>
    <mergeCell ref="A36:F36"/>
    <mergeCell ref="A50:F50"/>
    <mergeCell ref="A64:F64"/>
    <mergeCell ref="C37:D37"/>
    <mergeCell ref="E37:F37"/>
    <mergeCell ref="A1:F1"/>
    <mergeCell ref="A2:F2"/>
    <mergeCell ref="A4:F4"/>
    <mergeCell ref="A5:F5"/>
    <mergeCell ref="A6:F6"/>
  </mergeCells>
  <printOptions horizontalCentered="1"/>
  <pageMargins left="0.5" right="0.5" top="0" bottom="0" header="0.3" footer="0.3"/>
  <pageSetup fitToHeight="2" orientation="portrait" horizontalDpi="4294967295" verticalDpi="4294967295" r:id="rId1"/>
  <rowBreaks count="1" manualBreakCount="1">
    <brk id="4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5.85546875" style="231" customWidth="1"/>
    <col min="2" max="2" width="14.7109375" style="231" customWidth="1"/>
    <col min="3" max="3" width="15.140625" style="231" customWidth="1"/>
    <col min="4" max="6" width="14.7109375" style="231" customWidth="1"/>
    <col min="7" max="16384" width="9.140625" style="231"/>
  </cols>
  <sheetData>
    <row r="1" spans="1:6" ht="15.75" x14ac:dyDescent="0.2">
      <c r="A1" s="235" t="s">
        <v>56</v>
      </c>
      <c r="B1" s="235"/>
      <c r="C1" s="235"/>
      <c r="D1" s="235"/>
      <c r="E1" s="235"/>
      <c r="F1" s="235"/>
    </row>
    <row r="2" spans="1:6" ht="15.75" x14ac:dyDescent="0.2">
      <c r="A2" s="236" t="s">
        <v>88</v>
      </c>
      <c r="B2" s="236"/>
      <c r="C2" s="236"/>
      <c r="D2" s="236"/>
      <c r="E2" s="236"/>
      <c r="F2" s="236"/>
    </row>
    <row r="3" spans="1:6" ht="15.75" x14ac:dyDescent="0.25">
      <c r="A3" s="151"/>
      <c r="B3" s="152"/>
      <c r="C3" s="152"/>
      <c r="D3" s="152"/>
      <c r="E3" s="152"/>
      <c r="F3" s="152"/>
    </row>
    <row r="4" spans="1:6" ht="15.75" x14ac:dyDescent="0.2">
      <c r="A4" s="235" t="s">
        <v>62</v>
      </c>
      <c r="B4" s="235"/>
      <c r="C4" s="235"/>
      <c r="D4" s="235"/>
      <c r="E4" s="235"/>
      <c r="F4" s="235"/>
    </row>
    <row r="5" spans="1:6" ht="15.75" x14ac:dyDescent="0.25">
      <c r="A5" s="237" t="s">
        <v>63</v>
      </c>
      <c r="B5" s="237"/>
      <c r="C5" s="237"/>
      <c r="D5" s="237"/>
      <c r="E5" s="237"/>
      <c r="F5" s="237"/>
    </row>
    <row r="6" spans="1:6" ht="15.75" x14ac:dyDescent="0.25">
      <c r="A6" s="237" t="s">
        <v>61</v>
      </c>
      <c r="B6" s="237"/>
      <c r="C6" s="237"/>
      <c r="D6" s="237"/>
      <c r="E6" s="237"/>
      <c r="F6" s="237"/>
    </row>
    <row r="7" spans="1:6" x14ac:dyDescent="0.2">
      <c r="A7" s="40"/>
      <c r="B7" s="232"/>
    </row>
    <row r="8" spans="1:6" ht="14.1" customHeight="1" x14ac:dyDescent="0.25">
      <c r="A8" s="246" t="s">
        <v>0</v>
      </c>
      <c r="B8" s="247"/>
      <c r="C8" s="247"/>
      <c r="D8" s="247"/>
      <c r="E8" s="247"/>
      <c r="F8" s="248"/>
    </row>
    <row r="9" spans="1:6" ht="15.75" customHeight="1" x14ac:dyDescent="0.25">
      <c r="A9" s="18"/>
      <c r="B9" s="19"/>
      <c r="C9" s="244" t="s">
        <v>16</v>
      </c>
      <c r="D9" s="245"/>
      <c r="E9" s="244" t="s">
        <v>17</v>
      </c>
      <c r="F9" s="245"/>
    </row>
    <row r="10" spans="1:6" ht="28.5" customHeight="1" x14ac:dyDescent="0.25">
      <c r="A10" s="10" t="s">
        <v>15</v>
      </c>
      <c r="B10" s="20" t="s">
        <v>8</v>
      </c>
      <c r="C10" s="2" t="s">
        <v>76</v>
      </c>
      <c r="D10" s="3" t="s">
        <v>1</v>
      </c>
      <c r="E10" s="2" t="s">
        <v>76</v>
      </c>
      <c r="F10" s="3" t="s">
        <v>1</v>
      </c>
    </row>
    <row r="11" spans="1:6" ht="13.9" customHeight="1" x14ac:dyDescent="0.25">
      <c r="A11" s="21"/>
      <c r="B11" s="233"/>
      <c r="C11" s="173"/>
      <c r="D11" s="172"/>
      <c r="E11" s="173"/>
      <c r="F11" s="234"/>
    </row>
    <row r="12" spans="1:6" ht="15" x14ac:dyDescent="0.25">
      <c r="A12" s="21" t="s">
        <v>3</v>
      </c>
      <c r="B12" s="26">
        <v>161</v>
      </c>
      <c r="C12" s="27">
        <v>1282100926.9000001</v>
      </c>
      <c r="D12" s="162">
        <v>5825000</v>
      </c>
      <c r="E12" s="27">
        <v>18266998.129999999</v>
      </c>
      <c r="F12" s="162">
        <v>83006.25</v>
      </c>
    </row>
    <row r="13" spans="1:6" ht="15" x14ac:dyDescent="0.25">
      <c r="A13" s="21" t="s">
        <v>4</v>
      </c>
      <c r="B13" s="26">
        <v>1920</v>
      </c>
      <c r="C13" s="30">
        <v>1373810072.7</v>
      </c>
      <c r="D13" s="31">
        <v>690000</v>
      </c>
      <c r="E13" s="30">
        <v>19046908.699999999</v>
      </c>
      <c r="F13" s="31">
        <v>9832.5</v>
      </c>
    </row>
    <row r="14" spans="1:6" ht="15" x14ac:dyDescent="0.25">
      <c r="A14" s="21" t="s">
        <v>5</v>
      </c>
      <c r="B14" s="26">
        <v>4820</v>
      </c>
      <c r="C14" s="30">
        <v>6418106101.6999998</v>
      </c>
      <c r="D14" s="31">
        <v>999999</v>
      </c>
      <c r="E14" s="30">
        <v>90943345.150000006</v>
      </c>
      <c r="F14" s="31">
        <v>14249.99</v>
      </c>
    </row>
    <row r="15" spans="1:6" ht="15" x14ac:dyDescent="0.25">
      <c r="A15" s="21" t="s">
        <v>6</v>
      </c>
      <c r="B15" s="26">
        <v>7119</v>
      </c>
      <c r="C15" s="30">
        <v>6252363833.8000002</v>
      </c>
      <c r="D15" s="31">
        <v>830000</v>
      </c>
      <c r="E15" s="30">
        <v>87869390.480000004</v>
      </c>
      <c r="F15" s="31">
        <v>11827.5</v>
      </c>
    </row>
    <row r="16" spans="1:6" ht="15" x14ac:dyDescent="0.25">
      <c r="A16" s="21" t="s">
        <v>7</v>
      </c>
      <c r="B16" s="26">
        <v>3631</v>
      </c>
      <c r="C16" s="30">
        <v>2587367638.8000002</v>
      </c>
      <c r="D16" s="31">
        <v>670000</v>
      </c>
      <c r="E16" s="30">
        <v>35700540.539999999</v>
      </c>
      <c r="F16" s="31">
        <v>9547.5</v>
      </c>
    </row>
    <row r="17" spans="1:6" ht="15" x14ac:dyDescent="0.25">
      <c r="A17" s="21"/>
      <c r="B17" s="32"/>
      <c r="C17" s="30"/>
      <c r="D17" s="31"/>
      <c r="E17" s="30"/>
      <c r="F17" s="31"/>
    </row>
    <row r="18" spans="1:6" ht="15" x14ac:dyDescent="0.25">
      <c r="A18" s="10" t="s">
        <v>2</v>
      </c>
      <c r="B18" s="33">
        <f>SUM(B12:B16)</f>
        <v>17651</v>
      </c>
      <c r="C18" s="34">
        <f>SUM(C12:C16)</f>
        <v>17913748573.899998</v>
      </c>
      <c r="D18" s="161">
        <v>810000</v>
      </c>
      <c r="E18" s="34">
        <f>SUM(E12:E16)</f>
        <v>251827183</v>
      </c>
      <c r="F18" s="161">
        <v>11542.5</v>
      </c>
    </row>
    <row r="19" spans="1:6" ht="15" customHeight="1" x14ac:dyDescent="0.2"/>
    <row r="20" spans="1:6" ht="15" x14ac:dyDescent="0.25">
      <c r="A20" s="246" t="s">
        <v>86</v>
      </c>
      <c r="B20" s="247"/>
      <c r="C20" s="247"/>
      <c r="D20" s="247"/>
      <c r="E20" s="247"/>
      <c r="F20" s="248"/>
    </row>
    <row r="21" spans="1:6" ht="15" customHeight="1" x14ac:dyDescent="0.25">
      <c r="A21" s="18"/>
      <c r="B21" s="19"/>
      <c r="C21" s="244" t="s">
        <v>16</v>
      </c>
      <c r="D21" s="245"/>
      <c r="E21" s="244" t="s">
        <v>17</v>
      </c>
      <c r="F21" s="245"/>
    </row>
    <row r="22" spans="1:6" ht="28.5" customHeight="1" x14ac:dyDescent="0.25">
      <c r="A22" s="10" t="s">
        <v>15</v>
      </c>
      <c r="B22" s="20" t="s">
        <v>8</v>
      </c>
      <c r="C22" s="2" t="s">
        <v>76</v>
      </c>
      <c r="D22" s="3" t="s">
        <v>1</v>
      </c>
      <c r="E22" s="2" t="s">
        <v>76</v>
      </c>
      <c r="F22" s="3" t="s">
        <v>1</v>
      </c>
    </row>
    <row r="23" spans="1:6" ht="15" x14ac:dyDescent="0.25">
      <c r="A23" s="21"/>
      <c r="B23" s="233"/>
      <c r="C23" s="173"/>
      <c r="D23" s="172"/>
      <c r="E23" s="173"/>
      <c r="F23" s="234"/>
    </row>
    <row r="24" spans="1:6" ht="13.9" customHeight="1" x14ac:dyDescent="0.25">
      <c r="A24" s="21" t="s">
        <v>3</v>
      </c>
      <c r="B24" s="26">
        <v>5930</v>
      </c>
      <c r="C24" s="27">
        <v>7863670531.1999998</v>
      </c>
      <c r="D24" s="162">
        <v>820000</v>
      </c>
      <c r="E24" s="27">
        <v>107641292.52</v>
      </c>
      <c r="F24" s="162">
        <v>11516.615</v>
      </c>
    </row>
    <row r="25" spans="1:6" ht="13.9" customHeight="1" x14ac:dyDescent="0.25">
      <c r="A25" s="21" t="s">
        <v>4</v>
      </c>
      <c r="B25" s="26">
        <v>819</v>
      </c>
      <c r="C25" s="30">
        <v>215924518.03999999</v>
      </c>
      <c r="D25" s="31">
        <v>224900</v>
      </c>
      <c r="E25" s="30">
        <v>2334081.58</v>
      </c>
      <c r="F25" s="31">
        <v>2200</v>
      </c>
    </row>
    <row r="26" spans="1:6" ht="13.9" customHeight="1" x14ac:dyDescent="0.25">
      <c r="A26" s="21" t="s">
        <v>5</v>
      </c>
      <c r="B26" s="26">
        <v>2085</v>
      </c>
      <c r="C26" s="30">
        <v>1292293325.8</v>
      </c>
      <c r="D26" s="31">
        <v>435500</v>
      </c>
      <c r="E26" s="30">
        <v>15894503.199999999</v>
      </c>
      <c r="F26" s="31">
        <v>4322.6499999999996</v>
      </c>
    </row>
    <row r="27" spans="1:6" ht="13.9" customHeight="1" x14ac:dyDescent="0.25">
      <c r="A27" s="21" t="s">
        <v>6</v>
      </c>
      <c r="B27" s="26">
        <v>3735</v>
      </c>
      <c r="C27" s="30">
        <v>1257982771.0999999</v>
      </c>
      <c r="D27" s="31">
        <v>312000</v>
      </c>
      <c r="E27" s="30">
        <v>13555881.779999999</v>
      </c>
      <c r="F27" s="31">
        <v>3100</v>
      </c>
    </row>
    <row r="28" spans="1:6" ht="13.9" customHeight="1" x14ac:dyDescent="0.25">
      <c r="A28" s="21" t="s">
        <v>7</v>
      </c>
      <c r="B28" s="26">
        <v>97</v>
      </c>
      <c r="C28" s="30">
        <v>24496324</v>
      </c>
      <c r="D28" s="31">
        <v>220000</v>
      </c>
      <c r="E28" s="30">
        <v>249999.49</v>
      </c>
      <c r="F28" s="31">
        <v>2200</v>
      </c>
    </row>
    <row r="29" spans="1:6" ht="13.9" customHeight="1" x14ac:dyDescent="0.25">
      <c r="A29" s="21"/>
      <c r="B29" s="32"/>
      <c r="C29" s="30"/>
      <c r="D29" s="31"/>
      <c r="E29" s="30"/>
      <c r="F29" s="31"/>
    </row>
    <row r="30" spans="1:6" ht="13.9" customHeight="1" x14ac:dyDescent="0.25">
      <c r="A30" s="10" t="s">
        <v>2</v>
      </c>
      <c r="B30" s="33">
        <f>SUM(B24:B28)</f>
        <v>12666</v>
      </c>
      <c r="C30" s="34">
        <f>SUM(C24:C28)</f>
        <v>10654367470.139999</v>
      </c>
      <c r="D30" s="161">
        <v>475000</v>
      </c>
      <c r="E30" s="34">
        <f>SUM(E24:E28)</f>
        <v>139675758.56999999</v>
      </c>
      <c r="F30" s="161">
        <v>4700</v>
      </c>
    </row>
    <row r="31" spans="1:6" ht="15" x14ac:dyDescent="0.25">
      <c r="A31" s="35"/>
      <c r="B31" s="36"/>
      <c r="C31" s="37"/>
      <c r="D31" s="38"/>
      <c r="E31" s="37"/>
      <c r="F31" s="38"/>
    </row>
    <row r="32" spans="1:6" ht="15" x14ac:dyDescent="0.25">
      <c r="A32" s="246" t="s">
        <v>87</v>
      </c>
      <c r="B32" s="247"/>
      <c r="C32" s="247"/>
      <c r="D32" s="247"/>
      <c r="E32" s="247"/>
      <c r="F32" s="248"/>
    </row>
    <row r="33" spans="1:6" ht="15" customHeight="1" x14ac:dyDescent="0.25">
      <c r="A33" s="18"/>
      <c r="B33" s="19"/>
      <c r="C33" s="244" t="s">
        <v>16</v>
      </c>
      <c r="D33" s="245"/>
      <c r="E33" s="244" t="s">
        <v>17</v>
      </c>
      <c r="F33" s="245"/>
    </row>
    <row r="34" spans="1:6" ht="28.5" customHeight="1" x14ac:dyDescent="0.25">
      <c r="A34" s="10" t="s">
        <v>15</v>
      </c>
      <c r="B34" s="20" t="s">
        <v>8</v>
      </c>
      <c r="C34" s="2" t="s">
        <v>76</v>
      </c>
      <c r="D34" s="3" t="s">
        <v>1</v>
      </c>
      <c r="E34" s="2" t="s">
        <v>76</v>
      </c>
      <c r="F34" s="3" t="s">
        <v>1</v>
      </c>
    </row>
    <row r="35" spans="1:6" ht="15" x14ac:dyDescent="0.25">
      <c r="A35" s="21"/>
      <c r="B35" s="233"/>
      <c r="C35" s="173"/>
      <c r="D35" s="172"/>
      <c r="E35" s="173"/>
      <c r="F35" s="234"/>
    </row>
    <row r="36" spans="1:6" ht="13.9" customHeight="1" x14ac:dyDescent="0.25">
      <c r="A36" s="21" t="s">
        <v>3</v>
      </c>
      <c r="B36" s="26">
        <v>4989</v>
      </c>
      <c r="C36" s="27">
        <v>13950811803</v>
      </c>
      <c r="D36" s="162">
        <v>1600000</v>
      </c>
      <c r="E36" s="27">
        <v>198510372.12</v>
      </c>
      <c r="F36" s="162">
        <v>22800</v>
      </c>
    </row>
    <row r="37" spans="1:6" ht="13.9" customHeight="1" x14ac:dyDescent="0.25">
      <c r="A37" s="21" t="s">
        <v>4</v>
      </c>
      <c r="B37" s="26">
        <v>366</v>
      </c>
      <c r="C37" s="30">
        <v>120760164.38</v>
      </c>
      <c r="D37" s="31">
        <v>250000</v>
      </c>
      <c r="E37" s="30">
        <v>1391502.74</v>
      </c>
      <c r="F37" s="31">
        <v>2500</v>
      </c>
    </row>
    <row r="38" spans="1:6" ht="13.9" customHeight="1" x14ac:dyDescent="0.25">
      <c r="A38" s="21" t="s">
        <v>5</v>
      </c>
      <c r="B38" s="26">
        <v>3221</v>
      </c>
      <c r="C38" s="30">
        <v>3845353451.5</v>
      </c>
      <c r="D38" s="31">
        <v>948000</v>
      </c>
      <c r="E38" s="30">
        <v>54109233.460000001</v>
      </c>
      <c r="F38" s="31">
        <v>13509</v>
      </c>
    </row>
    <row r="39" spans="1:6" ht="13.9" customHeight="1" x14ac:dyDescent="0.25">
      <c r="A39" s="21" t="s">
        <v>6</v>
      </c>
      <c r="B39" s="26">
        <v>2114</v>
      </c>
      <c r="C39" s="30">
        <v>1586010770.4000001</v>
      </c>
      <c r="D39" s="31">
        <v>665000</v>
      </c>
      <c r="E39" s="30">
        <v>21756297.109999999</v>
      </c>
      <c r="F39" s="31">
        <v>9476.25</v>
      </c>
    </row>
    <row r="40" spans="1:6" ht="13.9" customHeight="1" x14ac:dyDescent="0.25">
      <c r="A40" s="21" t="s">
        <v>7</v>
      </c>
      <c r="B40" s="26">
        <v>408</v>
      </c>
      <c r="C40" s="30">
        <v>166408046.81999999</v>
      </c>
      <c r="D40" s="31">
        <v>399700</v>
      </c>
      <c r="E40" s="30">
        <v>1881342.52</v>
      </c>
      <c r="F40" s="31">
        <v>3997</v>
      </c>
    </row>
    <row r="41" spans="1:6" ht="13.9" customHeight="1" x14ac:dyDescent="0.25">
      <c r="A41" s="21"/>
      <c r="B41" s="32"/>
      <c r="C41" s="30"/>
      <c r="D41" s="31"/>
      <c r="E41" s="30"/>
      <c r="F41" s="31"/>
    </row>
    <row r="42" spans="1:6" ht="13.9" customHeight="1" x14ac:dyDescent="0.25">
      <c r="A42" s="10" t="s">
        <v>2</v>
      </c>
      <c r="B42" s="33">
        <f>SUM(B36:B40)</f>
        <v>11098</v>
      </c>
      <c r="C42" s="34">
        <f>SUM(C36:C40)</f>
        <v>19669344236.099998</v>
      </c>
      <c r="D42" s="161">
        <v>990000</v>
      </c>
      <c r="E42" s="34">
        <f>SUM(E36:E40)</f>
        <v>277648747.94999999</v>
      </c>
      <c r="F42" s="161">
        <v>14107.5</v>
      </c>
    </row>
    <row r="43" spans="1:6" ht="15" x14ac:dyDescent="0.25">
      <c r="A43" s="35"/>
      <c r="B43" s="36"/>
      <c r="C43" s="37"/>
      <c r="D43" s="38"/>
      <c r="E43" s="37"/>
      <c r="F43" s="38"/>
    </row>
    <row r="44" spans="1:6" ht="13.9" customHeight="1" x14ac:dyDescent="0.25">
      <c r="A44" s="246" t="s">
        <v>38</v>
      </c>
      <c r="B44" s="247"/>
      <c r="C44" s="247"/>
      <c r="D44" s="247"/>
      <c r="E44" s="247"/>
      <c r="F44" s="248"/>
    </row>
    <row r="45" spans="1:6" ht="15" customHeight="1" x14ac:dyDescent="0.25">
      <c r="A45" s="18"/>
      <c r="B45" s="19"/>
      <c r="C45" s="244" t="s">
        <v>16</v>
      </c>
      <c r="D45" s="245"/>
      <c r="E45" s="244" t="s">
        <v>17</v>
      </c>
      <c r="F45" s="245"/>
    </row>
    <row r="46" spans="1:6" ht="28.5" customHeight="1" x14ac:dyDescent="0.25">
      <c r="A46" s="10" t="s">
        <v>15</v>
      </c>
      <c r="B46" s="20" t="s">
        <v>8</v>
      </c>
      <c r="C46" s="2" t="s">
        <v>76</v>
      </c>
      <c r="D46" s="3" t="s">
        <v>1</v>
      </c>
      <c r="E46" s="2" t="s">
        <v>76</v>
      </c>
      <c r="F46" s="3" t="s">
        <v>1</v>
      </c>
    </row>
    <row r="47" spans="1:6" ht="13.9" customHeight="1" x14ac:dyDescent="0.25">
      <c r="A47" s="21"/>
      <c r="B47" s="233"/>
      <c r="C47" s="173"/>
      <c r="D47" s="172"/>
      <c r="E47" s="173"/>
      <c r="F47" s="234"/>
    </row>
    <row r="48" spans="1:6" ht="13.9" customHeight="1" x14ac:dyDescent="0.25">
      <c r="A48" s="21" t="s">
        <v>3</v>
      </c>
      <c r="B48" s="26">
        <v>1019</v>
      </c>
      <c r="C48" s="27">
        <v>16464766363</v>
      </c>
      <c r="D48" s="162">
        <v>3475000</v>
      </c>
      <c r="E48" s="27">
        <v>431084826.25999999</v>
      </c>
      <c r="F48" s="162">
        <v>89250</v>
      </c>
    </row>
    <row r="49" spans="1:6" ht="13.9" customHeight="1" x14ac:dyDescent="0.25">
      <c r="A49" s="21" t="s">
        <v>4</v>
      </c>
      <c r="B49" s="26">
        <v>498</v>
      </c>
      <c r="C49" s="30">
        <v>1231754554</v>
      </c>
      <c r="D49" s="31">
        <v>1100000</v>
      </c>
      <c r="E49" s="30">
        <v>31920250.829999998</v>
      </c>
      <c r="F49" s="31">
        <v>28875</v>
      </c>
    </row>
    <row r="50" spans="1:6" ht="13.9" customHeight="1" x14ac:dyDescent="0.25">
      <c r="A50" s="21" t="s">
        <v>5</v>
      </c>
      <c r="B50" s="26">
        <v>1740</v>
      </c>
      <c r="C50" s="30">
        <v>6125146111.5</v>
      </c>
      <c r="D50" s="31">
        <v>1530000</v>
      </c>
      <c r="E50" s="30">
        <v>159999141.59</v>
      </c>
      <c r="F50" s="31">
        <v>40162.5</v>
      </c>
    </row>
    <row r="51" spans="1:6" ht="13.9" customHeight="1" x14ac:dyDescent="0.25">
      <c r="A51" s="21" t="s">
        <v>6</v>
      </c>
      <c r="B51" s="26">
        <v>1149</v>
      </c>
      <c r="C51" s="30">
        <v>4574823553.8000002</v>
      </c>
      <c r="D51" s="31">
        <v>1290000</v>
      </c>
      <c r="E51" s="30">
        <v>119448841.64</v>
      </c>
      <c r="F51" s="31">
        <v>33862.5</v>
      </c>
    </row>
    <row r="52" spans="1:6" ht="13.9" customHeight="1" x14ac:dyDescent="0.25">
      <c r="A52" s="21" t="s">
        <v>7</v>
      </c>
      <c r="B52" s="26">
        <v>266</v>
      </c>
      <c r="C52" s="30">
        <v>450469566.94999999</v>
      </c>
      <c r="D52" s="31">
        <v>670000</v>
      </c>
      <c r="E52" s="30">
        <v>11476779.779999999</v>
      </c>
      <c r="F52" s="31">
        <v>17587.5</v>
      </c>
    </row>
    <row r="53" spans="1:6" ht="13.9" customHeight="1" x14ac:dyDescent="0.25">
      <c r="A53" s="21"/>
      <c r="B53" s="32"/>
      <c r="C53" s="30"/>
      <c r="D53" s="31"/>
      <c r="E53" s="30"/>
      <c r="F53" s="31"/>
    </row>
    <row r="54" spans="1:6" ht="13.9" customHeight="1" x14ac:dyDescent="0.25">
      <c r="A54" s="10" t="s">
        <v>2</v>
      </c>
      <c r="B54" s="33">
        <f>SUM(B48:B52)</f>
        <v>4672</v>
      </c>
      <c r="C54" s="34">
        <f>SUM(C48:C52)</f>
        <v>28846960149.25</v>
      </c>
      <c r="D54" s="161">
        <v>1502513.895</v>
      </c>
      <c r="E54" s="34">
        <f>SUM(E48:E52)</f>
        <v>753929840.0999999</v>
      </c>
      <c r="F54" s="161">
        <v>39375</v>
      </c>
    </row>
    <row r="55" spans="1:6" ht="15" x14ac:dyDescent="0.25">
      <c r="A55" s="35"/>
      <c r="B55" s="36"/>
      <c r="C55" s="36"/>
      <c r="D55" s="36"/>
      <c r="E55" s="36"/>
      <c r="F55" s="36"/>
    </row>
    <row r="56" spans="1:6" ht="13.9" customHeight="1" x14ac:dyDescent="0.25">
      <c r="A56" s="246" t="s">
        <v>39</v>
      </c>
      <c r="B56" s="247"/>
      <c r="C56" s="247"/>
      <c r="D56" s="247"/>
      <c r="E56" s="247"/>
      <c r="F56" s="248"/>
    </row>
    <row r="57" spans="1:6" ht="15" customHeight="1" x14ac:dyDescent="0.25">
      <c r="A57" s="18"/>
      <c r="B57" s="19"/>
      <c r="C57" s="244" t="s">
        <v>16</v>
      </c>
      <c r="D57" s="245"/>
      <c r="E57" s="244" t="s">
        <v>17</v>
      </c>
      <c r="F57" s="245"/>
    </row>
    <row r="58" spans="1:6" ht="28.5" customHeight="1" x14ac:dyDescent="0.25">
      <c r="A58" s="10" t="s">
        <v>15</v>
      </c>
      <c r="B58" s="20" t="s">
        <v>8</v>
      </c>
      <c r="C58" s="2" t="s">
        <v>76</v>
      </c>
      <c r="D58" s="3" t="s">
        <v>1</v>
      </c>
      <c r="E58" s="2" t="s">
        <v>76</v>
      </c>
      <c r="F58" s="3" t="s">
        <v>1</v>
      </c>
    </row>
    <row r="59" spans="1:6" ht="15" x14ac:dyDescent="0.25">
      <c r="A59" s="21"/>
      <c r="B59" s="233"/>
      <c r="C59" s="173"/>
      <c r="D59" s="172"/>
      <c r="E59" s="173"/>
      <c r="F59" s="234"/>
    </row>
    <row r="60" spans="1:6" ht="15" x14ac:dyDescent="0.25">
      <c r="A60" s="21" t="s">
        <v>3</v>
      </c>
      <c r="B60" s="26">
        <f>B48+B36+B24+B12</f>
        <v>12099</v>
      </c>
      <c r="C60" s="27">
        <f>C48+C36+C24+C12</f>
        <v>39561349624.099998</v>
      </c>
      <c r="D60" s="162">
        <v>1200000</v>
      </c>
      <c r="E60" s="27">
        <f>E48+E36+E24+E12</f>
        <v>755503489.02999997</v>
      </c>
      <c r="F60" s="162">
        <v>17313.75</v>
      </c>
    </row>
    <row r="61" spans="1:6" ht="15" x14ac:dyDescent="0.25">
      <c r="A61" s="21" t="s">
        <v>4</v>
      </c>
      <c r="B61" s="26">
        <f t="shared" ref="B61:C64" si="0">B49+B37+B25+B13</f>
        <v>3603</v>
      </c>
      <c r="C61" s="30">
        <f>C49+C37+C25+C13</f>
        <v>2942249309.1199999</v>
      </c>
      <c r="D61" s="31">
        <v>590000</v>
      </c>
      <c r="E61" s="30">
        <f>E49+E37+E25+E13</f>
        <v>54692743.849999994</v>
      </c>
      <c r="F61" s="31">
        <v>8478.75</v>
      </c>
    </row>
    <row r="62" spans="1:6" ht="15" x14ac:dyDescent="0.25">
      <c r="A62" s="21" t="s">
        <v>5</v>
      </c>
      <c r="B62" s="26">
        <f t="shared" si="0"/>
        <v>11866</v>
      </c>
      <c r="C62" s="30">
        <f t="shared" si="0"/>
        <v>17680898990.5</v>
      </c>
      <c r="D62" s="31">
        <v>950000</v>
      </c>
      <c r="E62" s="30">
        <f t="shared" ref="E62:E64" si="1">E50+E38+E26+E14</f>
        <v>320946223.39999998</v>
      </c>
      <c r="F62" s="31">
        <v>13965</v>
      </c>
    </row>
    <row r="63" spans="1:6" ht="15" x14ac:dyDescent="0.25">
      <c r="A63" s="21" t="s">
        <v>6</v>
      </c>
      <c r="B63" s="26">
        <f t="shared" si="0"/>
        <v>14117</v>
      </c>
      <c r="C63" s="30">
        <f t="shared" si="0"/>
        <v>13671180929.100002</v>
      </c>
      <c r="D63" s="31">
        <v>675000</v>
      </c>
      <c r="E63" s="30">
        <f t="shared" si="1"/>
        <v>242630411.00999999</v>
      </c>
      <c r="F63" s="31">
        <v>9649.19</v>
      </c>
    </row>
    <row r="64" spans="1:6" ht="15" x14ac:dyDescent="0.25">
      <c r="A64" s="21" t="s">
        <v>7</v>
      </c>
      <c r="B64" s="26">
        <f t="shared" si="0"/>
        <v>4402</v>
      </c>
      <c r="C64" s="30">
        <f t="shared" si="0"/>
        <v>3228741576.5700002</v>
      </c>
      <c r="D64" s="31">
        <v>640000</v>
      </c>
      <c r="E64" s="30">
        <f t="shared" si="1"/>
        <v>49308662.329999998</v>
      </c>
      <c r="F64" s="31">
        <v>9169.875</v>
      </c>
    </row>
    <row r="65" spans="1:6" ht="15" x14ac:dyDescent="0.25">
      <c r="A65" s="21"/>
      <c r="B65" s="32"/>
      <c r="C65" s="30"/>
      <c r="D65" s="31"/>
      <c r="E65" s="30"/>
      <c r="F65" s="31"/>
    </row>
    <row r="66" spans="1:6" ht="15" x14ac:dyDescent="0.25">
      <c r="A66" s="10" t="s">
        <v>2</v>
      </c>
      <c r="B66" s="33">
        <f>SUM(B60:B64)</f>
        <v>46087</v>
      </c>
      <c r="C66" s="34">
        <f>SUM(C60:C64)</f>
        <v>77084420429.390015</v>
      </c>
      <c r="D66" s="161">
        <v>798000</v>
      </c>
      <c r="E66" s="34">
        <f>SUM(E60:E64)</f>
        <v>1423081529.6199999</v>
      </c>
      <c r="F66" s="161">
        <v>11400</v>
      </c>
    </row>
    <row r="67" spans="1:6" ht="15" x14ac:dyDescent="0.25">
      <c r="A67" s="35"/>
      <c r="B67" s="36"/>
      <c r="C67" s="36"/>
      <c r="D67" s="36"/>
      <c r="E67" s="36"/>
      <c r="F67" s="36"/>
    </row>
  </sheetData>
  <mergeCells count="20">
    <mergeCell ref="C57:D57"/>
    <mergeCell ref="E57:F57"/>
    <mergeCell ref="C33:D33"/>
    <mergeCell ref="E33:F33"/>
    <mergeCell ref="C45:D45"/>
    <mergeCell ref="E45:F45"/>
    <mergeCell ref="A8:F8"/>
    <mergeCell ref="A20:F20"/>
    <mergeCell ref="A32:F32"/>
    <mergeCell ref="A44:F44"/>
    <mergeCell ref="A56:F56"/>
    <mergeCell ref="C9:D9"/>
    <mergeCell ref="E9:F9"/>
    <mergeCell ref="C21:D21"/>
    <mergeCell ref="E21:F21"/>
    <mergeCell ref="A1:F1"/>
    <mergeCell ref="A2:F2"/>
    <mergeCell ref="A4:F4"/>
    <mergeCell ref="A5:F5"/>
    <mergeCell ref="A6:F6"/>
  </mergeCells>
  <printOptions horizontalCentered="1"/>
  <pageMargins left="0" right="0" top="0" bottom="0" header="0.3" footer="0.3"/>
  <pageSetup fitToHeight="2" orientation="portrait" horizontalDpi="4294967295" verticalDpi="4294967295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8"/>
  <sheetViews>
    <sheetView showGridLines="0" zoomScaleNormal="100" workbookViewId="0">
      <selection sqref="A1:H1"/>
    </sheetView>
  </sheetViews>
  <sheetFormatPr defaultColWidth="9.140625" defaultRowHeight="14.25" x14ac:dyDescent="0.2"/>
  <cols>
    <col min="1" max="1" width="18" style="1" customWidth="1"/>
    <col min="2" max="2" width="10.85546875" style="1" customWidth="1"/>
    <col min="3" max="3" width="16.42578125" style="1" customWidth="1"/>
    <col min="4" max="4" width="13.42578125" style="1" customWidth="1"/>
    <col min="5" max="5" width="16.85546875" style="1" customWidth="1"/>
    <col min="6" max="6" width="14.85546875" style="1" customWidth="1"/>
    <col min="7" max="7" width="10.85546875" style="1" customWidth="1"/>
    <col min="8" max="8" width="12.7109375" style="1" customWidth="1"/>
    <col min="9" max="16384" width="9.140625" style="1"/>
  </cols>
  <sheetData>
    <row r="1" spans="1:8" ht="15.75" x14ac:dyDescent="0.2">
      <c r="A1" s="235" t="s">
        <v>56</v>
      </c>
      <c r="B1" s="235"/>
      <c r="C1" s="235"/>
      <c r="D1" s="235"/>
      <c r="E1" s="235"/>
      <c r="F1" s="235"/>
      <c r="G1" s="235"/>
      <c r="H1" s="235"/>
    </row>
    <row r="2" spans="1:8" ht="15.75" customHeight="1" x14ac:dyDescent="0.2">
      <c r="A2" s="236" t="s">
        <v>88</v>
      </c>
      <c r="B2" s="236"/>
      <c r="C2" s="236"/>
      <c r="D2" s="236"/>
      <c r="E2" s="236"/>
      <c r="F2" s="236"/>
      <c r="G2" s="236"/>
      <c r="H2" s="236"/>
    </row>
    <row r="3" spans="1:8" ht="15.75" x14ac:dyDescent="0.25">
      <c r="A3" s="151"/>
      <c r="B3" s="152"/>
      <c r="C3" s="152"/>
      <c r="D3" s="152"/>
      <c r="E3" s="152"/>
      <c r="F3" s="152"/>
    </row>
    <row r="4" spans="1:8" ht="15.75" x14ac:dyDescent="0.2">
      <c r="A4" s="235" t="s">
        <v>64</v>
      </c>
      <c r="B4" s="235"/>
      <c r="C4" s="235"/>
      <c r="D4" s="235"/>
      <c r="E4" s="235"/>
      <c r="F4" s="235"/>
      <c r="G4" s="235"/>
      <c r="H4" s="235"/>
    </row>
    <row r="5" spans="1:8" ht="16.5" x14ac:dyDescent="0.25">
      <c r="A5" s="237" t="s">
        <v>75</v>
      </c>
      <c r="B5" s="237"/>
      <c r="C5" s="237"/>
      <c r="D5" s="237"/>
      <c r="E5" s="237"/>
      <c r="F5" s="237"/>
      <c r="G5" s="237"/>
      <c r="H5" s="237"/>
    </row>
    <row r="6" spans="1:8" ht="15.75" x14ac:dyDescent="0.25">
      <c r="A6" s="237" t="s">
        <v>60</v>
      </c>
      <c r="B6" s="237"/>
      <c r="C6" s="237"/>
      <c r="D6" s="237"/>
      <c r="E6" s="237"/>
      <c r="F6" s="237"/>
      <c r="G6" s="237"/>
      <c r="H6" s="237"/>
    </row>
    <row r="7" spans="1:8" ht="15.75" x14ac:dyDescent="0.25">
      <c r="A7" s="237" t="s">
        <v>61</v>
      </c>
      <c r="B7" s="237"/>
      <c r="C7" s="237"/>
      <c r="D7" s="237"/>
      <c r="E7" s="237"/>
      <c r="F7" s="237"/>
      <c r="G7" s="237"/>
      <c r="H7" s="237"/>
    </row>
    <row r="8" spans="1:8" ht="15" x14ac:dyDescent="0.25">
      <c r="A8" s="17"/>
      <c r="C8" s="134"/>
      <c r="E8" s="134"/>
    </row>
    <row r="9" spans="1:8" ht="15" customHeight="1" x14ac:dyDescent="0.25">
      <c r="A9" s="250" t="s">
        <v>0</v>
      </c>
      <c r="B9" s="251"/>
      <c r="C9" s="251"/>
      <c r="D9" s="251"/>
      <c r="E9" s="251"/>
      <c r="F9" s="251"/>
      <c r="G9" s="251"/>
      <c r="H9" s="252"/>
    </row>
    <row r="10" spans="1:8" ht="15" customHeight="1" x14ac:dyDescent="0.25">
      <c r="A10" s="18"/>
      <c r="B10" s="249" t="s">
        <v>8</v>
      </c>
      <c r="C10" s="245"/>
      <c r="D10" s="244" t="s">
        <v>16</v>
      </c>
      <c r="E10" s="244"/>
      <c r="F10" s="245"/>
      <c r="G10" s="244" t="s">
        <v>17</v>
      </c>
      <c r="H10" s="245"/>
    </row>
    <row r="11" spans="1:8" ht="31.5" x14ac:dyDescent="0.3">
      <c r="A11" s="10" t="s">
        <v>16</v>
      </c>
      <c r="B11" s="50" t="s">
        <v>23</v>
      </c>
      <c r="C11" s="3" t="s">
        <v>37</v>
      </c>
      <c r="D11" s="2" t="s">
        <v>78</v>
      </c>
      <c r="E11" s="51" t="s">
        <v>55</v>
      </c>
      <c r="F11" s="3" t="s">
        <v>1</v>
      </c>
      <c r="G11" s="2" t="s">
        <v>79</v>
      </c>
      <c r="H11" s="3" t="s">
        <v>1</v>
      </c>
    </row>
    <row r="12" spans="1:8" ht="15" x14ac:dyDescent="0.25">
      <c r="A12" s="21"/>
      <c r="B12" s="22"/>
      <c r="C12" s="25"/>
      <c r="D12" s="173"/>
      <c r="E12" s="173"/>
      <c r="F12" s="172"/>
      <c r="G12" s="173"/>
      <c r="H12" s="25"/>
    </row>
    <row r="13" spans="1:8" ht="15" x14ac:dyDescent="0.25">
      <c r="A13" s="21" t="s">
        <v>21</v>
      </c>
      <c r="B13" s="26">
        <v>1179</v>
      </c>
      <c r="C13" s="29">
        <v>0.51778656126482214</v>
      </c>
      <c r="D13" s="27">
        <v>416220796.06999999</v>
      </c>
      <c r="E13" s="28">
        <v>0.51079724392051074</v>
      </c>
      <c r="F13" s="162">
        <v>395000</v>
      </c>
      <c r="G13" s="27">
        <v>4169345.71</v>
      </c>
      <c r="H13" s="162">
        <v>3950</v>
      </c>
    </row>
    <row r="14" spans="1:8" ht="15" x14ac:dyDescent="0.25">
      <c r="A14" s="21" t="s">
        <v>9</v>
      </c>
      <c r="B14" s="26">
        <v>1821</v>
      </c>
      <c r="C14" s="29">
        <v>0.17479362641581878</v>
      </c>
      <c r="D14" s="30">
        <v>1351658645.5</v>
      </c>
      <c r="E14" s="28">
        <v>0.17108962234456759</v>
      </c>
      <c r="F14" s="31">
        <v>726834.55</v>
      </c>
      <c r="G14" s="30">
        <v>19261136.190000001</v>
      </c>
      <c r="H14" s="31">
        <v>10357.39</v>
      </c>
    </row>
    <row r="15" spans="1:8" ht="15" x14ac:dyDescent="0.25">
      <c r="A15" s="21" t="s">
        <v>10</v>
      </c>
      <c r="B15" s="26">
        <v>906</v>
      </c>
      <c r="C15" s="29">
        <v>0.22320768662232077</v>
      </c>
      <c r="D15" s="30">
        <v>1251191963.5</v>
      </c>
      <c r="E15" s="28">
        <v>0.22690133893344019</v>
      </c>
      <c r="F15" s="31">
        <v>1304000</v>
      </c>
      <c r="G15" s="30">
        <v>17833625.190000001</v>
      </c>
      <c r="H15" s="31">
        <v>18582</v>
      </c>
    </row>
    <row r="16" spans="1:8" ht="15" x14ac:dyDescent="0.25">
      <c r="A16" s="21" t="s">
        <v>11</v>
      </c>
      <c r="B16" s="32">
        <v>233</v>
      </c>
      <c r="C16" s="29">
        <v>0.31529093369418132</v>
      </c>
      <c r="D16" s="30">
        <v>685577788.52999997</v>
      </c>
      <c r="E16" s="28">
        <v>0.32156012388956901</v>
      </c>
      <c r="F16" s="31">
        <v>2700000</v>
      </c>
      <c r="G16" s="30">
        <v>9769483.4900000002</v>
      </c>
      <c r="H16" s="31">
        <v>38475</v>
      </c>
    </row>
    <row r="17" spans="1:8" ht="15" x14ac:dyDescent="0.25">
      <c r="A17" s="21" t="s">
        <v>12</v>
      </c>
      <c r="B17" s="32">
        <v>90</v>
      </c>
      <c r="C17" s="29">
        <v>0.65693430656934304</v>
      </c>
      <c r="D17" s="30">
        <v>700114610.30999994</v>
      </c>
      <c r="E17" s="28">
        <v>0.6815156327629095</v>
      </c>
      <c r="F17" s="31">
        <v>6800000</v>
      </c>
      <c r="G17" s="30">
        <v>9976633.2100000009</v>
      </c>
      <c r="H17" s="31">
        <v>96900</v>
      </c>
    </row>
    <row r="18" spans="1:8" ht="15" x14ac:dyDescent="0.25">
      <c r="A18" s="21" t="s">
        <v>13</v>
      </c>
      <c r="B18" s="32">
        <v>8</v>
      </c>
      <c r="C18" s="29">
        <v>0.88888888888888884</v>
      </c>
      <c r="D18" s="30">
        <v>144485000</v>
      </c>
      <c r="E18" s="28">
        <v>0.89862238392884908</v>
      </c>
      <c r="F18" s="31">
        <v>18250000</v>
      </c>
      <c r="G18" s="30">
        <v>2058911.25</v>
      </c>
      <c r="H18" s="31">
        <v>260062.5</v>
      </c>
    </row>
    <row r="19" spans="1:8" ht="14.25" customHeight="1" x14ac:dyDescent="0.25">
      <c r="A19" s="21" t="s">
        <v>14</v>
      </c>
      <c r="B19" s="32">
        <v>12</v>
      </c>
      <c r="C19" s="29">
        <v>1</v>
      </c>
      <c r="D19" s="30">
        <v>364240000</v>
      </c>
      <c r="E19" s="28">
        <v>1</v>
      </c>
      <c r="F19" s="31">
        <v>26300000</v>
      </c>
      <c r="G19" s="30">
        <v>5190420</v>
      </c>
      <c r="H19" s="31">
        <v>374775</v>
      </c>
    </row>
    <row r="20" spans="1:8" ht="15" x14ac:dyDescent="0.25">
      <c r="A20" s="21"/>
      <c r="B20" s="32"/>
      <c r="C20" s="53"/>
      <c r="D20" s="30"/>
      <c r="E20" s="52"/>
      <c r="F20" s="31"/>
      <c r="G20" s="30"/>
      <c r="H20" s="31"/>
    </row>
    <row r="21" spans="1:8" ht="15" x14ac:dyDescent="0.25">
      <c r="A21" s="10" t="s">
        <v>2</v>
      </c>
      <c r="B21" s="33">
        <v>4249</v>
      </c>
      <c r="C21" s="54">
        <v>0.24072290521783468</v>
      </c>
      <c r="D21" s="34">
        <v>4913488803.9099998</v>
      </c>
      <c r="E21" s="55">
        <v>0.27428590859562019</v>
      </c>
      <c r="F21" s="161">
        <v>740000</v>
      </c>
      <c r="G21" s="34">
        <v>68259555.040000007</v>
      </c>
      <c r="H21" s="161">
        <v>10545</v>
      </c>
    </row>
    <row r="22" spans="1:8" ht="15" x14ac:dyDescent="0.25">
      <c r="A22" s="35"/>
      <c r="B22" s="36"/>
      <c r="C22" s="29"/>
      <c r="D22" s="37"/>
      <c r="E22" s="57"/>
      <c r="F22" s="38"/>
      <c r="G22" s="37"/>
      <c r="H22" s="38"/>
    </row>
    <row r="23" spans="1:8" ht="15" customHeight="1" x14ac:dyDescent="0.25">
      <c r="A23" s="246" t="s">
        <v>86</v>
      </c>
      <c r="B23" s="247"/>
      <c r="C23" s="247"/>
      <c r="D23" s="247"/>
      <c r="E23" s="247"/>
      <c r="F23" s="247"/>
      <c r="G23" s="247"/>
      <c r="H23" s="248"/>
    </row>
    <row r="24" spans="1:8" ht="15" customHeight="1" x14ac:dyDescent="0.25">
      <c r="A24" s="18"/>
      <c r="B24" s="249" t="s">
        <v>8</v>
      </c>
      <c r="C24" s="245"/>
      <c r="D24" s="244" t="s">
        <v>16</v>
      </c>
      <c r="E24" s="244"/>
      <c r="F24" s="245"/>
      <c r="G24" s="244" t="s">
        <v>17</v>
      </c>
      <c r="H24" s="245"/>
    </row>
    <row r="25" spans="1:8" ht="31.5" x14ac:dyDescent="0.3">
      <c r="A25" s="10" t="s">
        <v>16</v>
      </c>
      <c r="B25" s="50" t="s">
        <v>23</v>
      </c>
      <c r="C25" s="3" t="s">
        <v>37</v>
      </c>
      <c r="D25" s="2" t="s">
        <v>78</v>
      </c>
      <c r="E25" s="51" t="s">
        <v>55</v>
      </c>
      <c r="F25" s="3" t="s">
        <v>1</v>
      </c>
      <c r="G25" s="2" t="s">
        <v>79</v>
      </c>
      <c r="H25" s="3" t="s">
        <v>1</v>
      </c>
    </row>
    <row r="26" spans="1:8" ht="15" x14ac:dyDescent="0.25">
      <c r="A26" s="21"/>
      <c r="B26" s="22"/>
      <c r="C26" s="25"/>
      <c r="D26" s="173"/>
      <c r="E26" s="173"/>
      <c r="F26" s="172"/>
      <c r="G26" s="173"/>
      <c r="H26" s="25"/>
    </row>
    <row r="27" spans="1:8" ht="15" x14ac:dyDescent="0.25">
      <c r="A27" s="21" t="s">
        <v>21</v>
      </c>
      <c r="B27" s="26">
        <v>198</v>
      </c>
      <c r="C27" s="29">
        <v>2.9605263157894735E-2</v>
      </c>
      <c r="D27" s="27">
        <v>50822054.149999999</v>
      </c>
      <c r="E27" s="52">
        <v>2.466133382171088E-2</v>
      </c>
      <c r="F27" s="162">
        <v>250000</v>
      </c>
      <c r="G27" s="27">
        <v>503006.98</v>
      </c>
      <c r="H27" s="162">
        <v>2410.8000000000002</v>
      </c>
    </row>
    <row r="28" spans="1:8" ht="15" x14ac:dyDescent="0.25">
      <c r="A28" s="21" t="s">
        <v>9</v>
      </c>
      <c r="B28" s="26">
        <v>92</v>
      </c>
      <c r="C28" s="29">
        <v>2.7569673359304766E-2</v>
      </c>
      <c r="D28" s="30">
        <v>66642301.740000002</v>
      </c>
      <c r="E28" s="52">
        <v>2.810963729475573E-2</v>
      </c>
      <c r="F28" s="31">
        <v>705878.375</v>
      </c>
      <c r="G28" s="30">
        <v>943718.8</v>
      </c>
      <c r="H28" s="31">
        <v>9975</v>
      </c>
    </row>
    <row r="29" spans="1:8" ht="15" x14ac:dyDescent="0.25">
      <c r="A29" s="21" t="s">
        <v>10</v>
      </c>
      <c r="B29" s="26">
        <v>99</v>
      </c>
      <c r="C29" s="29">
        <v>5.8823529411764705E-2</v>
      </c>
      <c r="D29" s="30">
        <v>147492098.31999999</v>
      </c>
      <c r="E29" s="52">
        <v>6.1292095685119397E-2</v>
      </c>
      <c r="F29" s="31">
        <v>1475000</v>
      </c>
      <c r="G29" s="30">
        <v>1887318.61</v>
      </c>
      <c r="H29" s="31">
        <v>19518.990000000002</v>
      </c>
    </row>
    <row r="30" spans="1:8" ht="15" x14ac:dyDescent="0.25">
      <c r="A30" s="21" t="s">
        <v>11</v>
      </c>
      <c r="B30" s="32">
        <v>83</v>
      </c>
      <c r="C30" s="29">
        <v>0.10723514211886305</v>
      </c>
      <c r="D30" s="30">
        <v>258618939.22999999</v>
      </c>
      <c r="E30" s="52">
        <v>0.11393986646331392</v>
      </c>
      <c r="F30" s="31">
        <v>2900000</v>
      </c>
      <c r="G30" s="30">
        <v>3269882.98</v>
      </c>
      <c r="H30" s="31">
        <v>39900</v>
      </c>
    </row>
    <row r="31" spans="1:8" ht="15" x14ac:dyDescent="0.25">
      <c r="A31" s="21" t="s">
        <v>12</v>
      </c>
      <c r="B31" s="32">
        <v>44</v>
      </c>
      <c r="C31" s="29">
        <v>0.25882352941176473</v>
      </c>
      <c r="D31" s="30">
        <v>326597200</v>
      </c>
      <c r="E31" s="52">
        <v>0.2631292540503839</v>
      </c>
      <c r="F31" s="31">
        <v>6700000</v>
      </c>
      <c r="G31" s="30">
        <v>4221541.3600000003</v>
      </c>
      <c r="H31" s="31">
        <v>93982.315000000002</v>
      </c>
    </row>
    <row r="32" spans="1:8" ht="15" x14ac:dyDescent="0.25">
      <c r="A32" s="21" t="s">
        <v>13</v>
      </c>
      <c r="B32" s="32">
        <v>2</v>
      </c>
      <c r="C32" s="29">
        <v>0.33333333333333331</v>
      </c>
      <c r="D32" s="30">
        <v>34000000</v>
      </c>
      <c r="E32" s="52">
        <v>0.33333333333333331</v>
      </c>
      <c r="F32" s="31">
        <v>17000000</v>
      </c>
      <c r="G32" s="30">
        <v>334218.75</v>
      </c>
      <c r="H32" s="31">
        <v>167109.375</v>
      </c>
    </row>
    <row r="33" spans="1:8" ht="15" x14ac:dyDescent="0.25">
      <c r="A33" s="59" t="s">
        <v>14</v>
      </c>
      <c r="B33" s="163">
        <v>4</v>
      </c>
      <c r="C33" s="29">
        <v>0.5</v>
      </c>
      <c r="D33" s="30">
        <v>101200000</v>
      </c>
      <c r="E33" s="52">
        <v>0.49754178957718781</v>
      </c>
      <c r="F33" s="31">
        <v>22750000</v>
      </c>
      <c r="G33" s="30">
        <v>1442100</v>
      </c>
      <c r="H33" s="31">
        <v>324187.5</v>
      </c>
    </row>
    <row r="34" spans="1:8" ht="15" x14ac:dyDescent="0.25">
      <c r="A34" s="21"/>
      <c r="B34" s="32"/>
      <c r="C34" s="53"/>
      <c r="D34" s="30"/>
      <c r="E34" s="30"/>
      <c r="F34" s="31"/>
      <c r="G34" s="30"/>
      <c r="H34" s="31"/>
    </row>
    <row r="35" spans="1:8" ht="15" x14ac:dyDescent="0.25">
      <c r="A35" s="10" t="s">
        <v>2</v>
      </c>
      <c r="B35" s="33">
        <v>522</v>
      </c>
      <c r="C35" s="54">
        <v>4.1212695405021316E-2</v>
      </c>
      <c r="D35" s="34">
        <v>985372593.43999994</v>
      </c>
      <c r="E35" s="55">
        <v>9.2485320802648679E-2</v>
      </c>
      <c r="F35" s="161">
        <v>794500</v>
      </c>
      <c r="G35" s="34">
        <v>12601787.48</v>
      </c>
      <c r="H35" s="161">
        <v>9975</v>
      </c>
    </row>
    <row r="36" spans="1:8" x14ac:dyDescent="0.2">
      <c r="E36" s="58"/>
    </row>
    <row r="37" spans="1:8" ht="15" customHeight="1" x14ac:dyDescent="0.25">
      <c r="A37" s="246" t="s">
        <v>87</v>
      </c>
      <c r="B37" s="247"/>
      <c r="C37" s="247"/>
      <c r="D37" s="247"/>
      <c r="E37" s="247"/>
      <c r="F37" s="247"/>
      <c r="G37" s="247"/>
      <c r="H37" s="248"/>
    </row>
    <row r="38" spans="1:8" ht="15" customHeight="1" x14ac:dyDescent="0.25">
      <c r="A38" s="18"/>
      <c r="B38" s="249" t="s">
        <v>8</v>
      </c>
      <c r="C38" s="245"/>
      <c r="D38" s="244" t="s">
        <v>16</v>
      </c>
      <c r="E38" s="244"/>
      <c r="F38" s="245"/>
      <c r="G38" s="244" t="s">
        <v>17</v>
      </c>
      <c r="H38" s="245"/>
    </row>
    <row r="39" spans="1:8" ht="31.5" x14ac:dyDescent="0.3">
      <c r="A39" s="10" t="s">
        <v>16</v>
      </c>
      <c r="B39" s="50" t="s">
        <v>23</v>
      </c>
      <c r="C39" s="3" t="s">
        <v>37</v>
      </c>
      <c r="D39" s="2" t="s">
        <v>78</v>
      </c>
      <c r="E39" s="51" t="s">
        <v>55</v>
      </c>
      <c r="F39" s="3" t="s">
        <v>1</v>
      </c>
      <c r="G39" s="2" t="s">
        <v>79</v>
      </c>
      <c r="H39" s="3" t="s">
        <v>1</v>
      </c>
    </row>
    <row r="40" spans="1:8" ht="15" x14ac:dyDescent="0.25">
      <c r="A40" s="21"/>
      <c r="B40" s="22"/>
      <c r="C40" s="25"/>
      <c r="D40" s="173"/>
      <c r="E40" s="173"/>
      <c r="F40" s="172"/>
      <c r="G40" s="173"/>
      <c r="H40" s="25"/>
    </row>
    <row r="41" spans="1:8" ht="15" x14ac:dyDescent="0.25">
      <c r="A41" s="21" t="s">
        <v>21</v>
      </c>
      <c r="B41" s="26">
        <v>277</v>
      </c>
      <c r="C41" s="29">
        <v>0.14900484131253361</v>
      </c>
      <c r="D41" s="27">
        <v>79379073.609999999</v>
      </c>
      <c r="E41" s="52">
        <v>0.12726455406106527</v>
      </c>
      <c r="F41" s="162">
        <v>259584</v>
      </c>
      <c r="G41" s="27">
        <v>799724.15</v>
      </c>
      <c r="H41" s="162">
        <v>2595.84</v>
      </c>
    </row>
    <row r="42" spans="1:8" ht="15" x14ac:dyDescent="0.25">
      <c r="A42" s="21" t="s">
        <v>9</v>
      </c>
      <c r="B42" s="26">
        <v>508</v>
      </c>
      <c r="C42" s="29">
        <v>0.13055769725006425</v>
      </c>
      <c r="D42" s="30">
        <v>388162136.41000003</v>
      </c>
      <c r="E42" s="52">
        <v>0.1348058885897826</v>
      </c>
      <c r="F42" s="31">
        <v>760000</v>
      </c>
      <c r="G42" s="30">
        <v>5533656.7599999998</v>
      </c>
      <c r="H42" s="31">
        <v>10830</v>
      </c>
    </row>
    <row r="43" spans="1:8" ht="15" x14ac:dyDescent="0.25">
      <c r="A43" s="21" t="s">
        <v>10</v>
      </c>
      <c r="B43" s="26">
        <v>607</v>
      </c>
      <c r="C43" s="29">
        <v>0.20988934993084371</v>
      </c>
      <c r="D43" s="30">
        <v>885469909.41999996</v>
      </c>
      <c r="E43" s="52">
        <v>0.21361967577985816</v>
      </c>
      <c r="F43" s="31">
        <v>1428200</v>
      </c>
      <c r="G43" s="30">
        <v>12617946.32</v>
      </c>
      <c r="H43" s="31">
        <v>20351.849999999999</v>
      </c>
    </row>
    <row r="44" spans="1:8" ht="15" x14ac:dyDescent="0.25">
      <c r="A44" s="21" t="s">
        <v>11</v>
      </c>
      <c r="B44" s="32">
        <v>646</v>
      </c>
      <c r="C44" s="29">
        <v>0.35455543358946212</v>
      </c>
      <c r="D44" s="30">
        <v>2042592783.5</v>
      </c>
      <c r="E44" s="52">
        <v>0.37061479929181385</v>
      </c>
      <c r="F44" s="31">
        <v>2930638.3050000002</v>
      </c>
      <c r="G44" s="30">
        <v>29106947.350000001</v>
      </c>
      <c r="H44" s="31">
        <v>41761.595000000001</v>
      </c>
    </row>
    <row r="45" spans="1:8" ht="15" x14ac:dyDescent="0.25">
      <c r="A45" s="21" t="s">
        <v>12</v>
      </c>
      <c r="B45" s="32">
        <v>311</v>
      </c>
      <c r="C45" s="29">
        <v>0.56648451730418947</v>
      </c>
      <c r="D45" s="30">
        <v>2557530278.5</v>
      </c>
      <c r="E45" s="52">
        <v>0.60503454676411672</v>
      </c>
      <c r="F45" s="31">
        <v>7400000</v>
      </c>
      <c r="G45" s="30">
        <v>36444806.490000002</v>
      </c>
      <c r="H45" s="31">
        <v>105450</v>
      </c>
    </row>
    <row r="46" spans="1:8" ht="15" x14ac:dyDescent="0.25">
      <c r="A46" s="21" t="s">
        <v>13</v>
      </c>
      <c r="B46" s="32">
        <v>30</v>
      </c>
      <c r="C46" s="29">
        <v>0.88235294117647056</v>
      </c>
      <c r="D46" s="30">
        <v>515163844.11000001</v>
      </c>
      <c r="E46" s="52">
        <v>0.88874645560801102</v>
      </c>
      <c r="F46" s="31">
        <v>16719031.25</v>
      </c>
      <c r="G46" s="30">
        <v>7341084.7800000003</v>
      </c>
      <c r="H46" s="31">
        <v>238246.19500000001</v>
      </c>
    </row>
    <row r="47" spans="1:8" ht="15" customHeight="1" x14ac:dyDescent="0.25">
      <c r="A47" s="21" t="s">
        <v>14</v>
      </c>
      <c r="B47" s="32">
        <v>48</v>
      </c>
      <c r="C47" s="29">
        <v>0.94117647058823528</v>
      </c>
      <c r="D47" s="30">
        <v>1622755651.7</v>
      </c>
      <c r="E47" s="52">
        <v>0.9528678552388018</v>
      </c>
      <c r="F47" s="31">
        <v>28753000</v>
      </c>
      <c r="G47" s="30">
        <v>23124268.039999999</v>
      </c>
      <c r="H47" s="31">
        <v>409730.25</v>
      </c>
    </row>
    <row r="48" spans="1:8" ht="15" x14ac:dyDescent="0.25">
      <c r="A48" s="21"/>
      <c r="B48" s="32"/>
      <c r="C48" s="53"/>
      <c r="D48" s="30"/>
      <c r="E48" s="30"/>
      <c r="F48" s="31"/>
      <c r="G48" s="30"/>
      <c r="H48" s="31"/>
    </row>
    <row r="49" spans="1:8" ht="15" x14ac:dyDescent="0.25">
      <c r="A49" s="10" t="s">
        <v>2</v>
      </c>
      <c r="B49" s="33">
        <v>2427</v>
      </c>
      <c r="C49" s="54">
        <v>0.21868805190124346</v>
      </c>
      <c r="D49" s="34">
        <v>8091053677.25</v>
      </c>
      <c r="E49" s="143">
        <v>0.41135350421143757</v>
      </c>
      <c r="F49" s="161">
        <v>1644473.75</v>
      </c>
      <c r="G49" s="34">
        <v>114968433.88999999</v>
      </c>
      <c r="H49" s="161">
        <v>23433.75</v>
      </c>
    </row>
    <row r="50" spans="1:8" ht="15" x14ac:dyDescent="0.25">
      <c r="A50" s="35"/>
      <c r="B50" s="36"/>
      <c r="C50" s="56"/>
      <c r="D50" s="37"/>
      <c r="E50" s="57"/>
      <c r="F50" s="38"/>
      <c r="G50" s="37"/>
      <c r="H50" s="38"/>
    </row>
    <row r="51" spans="1:8" ht="15" customHeight="1" x14ac:dyDescent="0.25">
      <c r="A51" s="246" t="s">
        <v>22</v>
      </c>
      <c r="B51" s="247"/>
      <c r="C51" s="247"/>
      <c r="D51" s="247"/>
      <c r="E51" s="247"/>
      <c r="F51" s="247"/>
      <c r="G51" s="247"/>
      <c r="H51" s="248"/>
    </row>
    <row r="52" spans="1:8" ht="15" customHeight="1" x14ac:dyDescent="0.25">
      <c r="A52" s="18"/>
      <c r="B52" s="249" t="s">
        <v>8</v>
      </c>
      <c r="C52" s="245"/>
      <c r="D52" s="244" t="s">
        <v>16</v>
      </c>
      <c r="E52" s="244"/>
      <c r="F52" s="245"/>
      <c r="G52" s="244" t="s">
        <v>17</v>
      </c>
      <c r="H52" s="245"/>
    </row>
    <row r="53" spans="1:8" ht="31.5" customHeight="1" x14ac:dyDescent="0.3">
      <c r="A53" s="10" t="s">
        <v>16</v>
      </c>
      <c r="B53" s="50" t="s">
        <v>23</v>
      </c>
      <c r="C53" s="3" t="s">
        <v>37</v>
      </c>
      <c r="D53" s="2" t="s">
        <v>78</v>
      </c>
      <c r="E53" s="51" t="s">
        <v>55</v>
      </c>
      <c r="F53" s="3" t="s">
        <v>1</v>
      </c>
      <c r="G53" s="2" t="s">
        <v>79</v>
      </c>
      <c r="H53" s="3" t="s">
        <v>1</v>
      </c>
    </row>
    <row r="54" spans="1:8" ht="15" x14ac:dyDescent="0.25">
      <c r="A54" s="21"/>
      <c r="B54" s="22"/>
      <c r="C54" s="25"/>
      <c r="D54" s="173"/>
      <c r="E54" s="173"/>
      <c r="F54" s="172"/>
      <c r="G54" s="173"/>
      <c r="H54" s="25"/>
    </row>
    <row r="55" spans="1:8" ht="15" x14ac:dyDescent="0.25">
      <c r="A55" s="21" t="s">
        <v>21</v>
      </c>
      <c r="B55" s="26">
        <v>1654</v>
      </c>
      <c r="C55" s="29">
        <v>0.15280857354028085</v>
      </c>
      <c r="D55" s="27">
        <v>546421923.82999992</v>
      </c>
      <c r="E55" s="28">
        <v>0.15614833145549725</v>
      </c>
      <c r="F55" s="162">
        <v>364421</v>
      </c>
      <c r="G55" s="27">
        <v>5472076.8399999999</v>
      </c>
      <c r="H55" s="162">
        <v>3650</v>
      </c>
    </row>
    <row r="56" spans="1:8" ht="15" x14ac:dyDescent="0.25">
      <c r="A56" s="21" t="s">
        <v>9</v>
      </c>
      <c r="B56" s="26">
        <v>2421</v>
      </c>
      <c r="C56" s="29">
        <v>0.13719823189391364</v>
      </c>
      <c r="D56" s="30">
        <v>1806463083.6500001</v>
      </c>
      <c r="E56" s="28">
        <v>0.13736828811349155</v>
      </c>
      <c r="F56" s="31">
        <v>735000</v>
      </c>
      <c r="G56" s="30">
        <v>25738511.75</v>
      </c>
      <c r="H56" s="31">
        <v>10473.75</v>
      </c>
    </row>
    <row r="57" spans="1:8" ht="15" x14ac:dyDescent="0.25">
      <c r="A57" s="21" t="s">
        <v>10</v>
      </c>
      <c r="B57" s="26">
        <v>1612</v>
      </c>
      <c r="C57" s="29">
        <v>0.18670372944174196</v>
      </c>
      <c r="D57" s="30">
        <v>2284153971.2399998</v>
      </c>
      <c r="E57" s="28">
        <v>0.18930949764713476</v>
      </c>
      <c r="F57" s="31">
        <v>1373189.165</v>
      </c>
      <c r="G57" s="30">
        <v>32338890.120000001</v>
      </c>
      <c r="H57" s="31">
        <v>19465.8</v>
      </c>
    </row>
    <row r="58" spans="1:8" ht="15" x14ac:dyDescent="0.25">
      <c r="A58" s="21" t="s">
        <v>11</v>
      </c>
      <c r="B58" s="26">
        <v>962</v>
      </c>
      <c r="C58" s="29">
        <v>0.28845577211394302</v>
      </c>
      <c r="D58" s="30">
        <v>2986789511.2600002</v>
      </c>
      <c r="E58" s="28">
        <v>0.30129467693176898</v>
      </c>
      <c r="F58" s="31">
        <v>2852550</v>
      </c>
      <c r="G58" s="30">
        <v>42146313.82</v>
      </c>
      <c r="H58" s="31">
        <v>40612.5</v>
      </c>
    </row>
    <row r="59" spans="1:8" ht="15" x14ac:dyDescent="0.25">
      <c r="A59" s="21" t="s">
        <v>12</v>
      </c>
      <c r="B59" s="26">
        <v>445</v>
      </c>
      <c r="C59" s="29">
        <v>0.51985981308411211</v>
      </c>
      <c r="D59" s="30">
        <v>3584242088.8099999</v>
      </c>
      <c r="E59" s="28">
        <v>0.55179738293667757</v>
      </c>
      <c r="F59" s="31">
        <v>7250000</v>
      </c>
      <c r="G59" s="30">
        <v>50642981.060000002</v>
      </c>
      <c r="H59" s="31">
        <v>103205.63</v>
      </c>
    </row>
    <row r="60" spans="1:8" ht="15" x14ac:dyDescent="0.25">
      <c r="A60" s="21" t="s">
        <v>13</v>
      </c>
      <c r="B60" s="26">
        <v>40</v>
      </c>
      <c r="C60" s="29">
        <v>0.81632653061224492</v>
      </c>
      <c r="D60" s="30">
        <v>693648844.11000001</v>
      </c>
      <c r="E60" s="28">
        <v>0.82338343875061015</v>
      </c>
      <c r="F60" s="31">
        <v>17000000</v>
      </c>
      <c r="G60" s="30">
        <v>9734214.7799999993</v>
      </c>
      <c r="H60" s="31">
        <v>242250</v>
      </c>
    </row>
    <row r="61" spans="1:8" ht="15" customHeight="1" x14ac:dyDescent="0.25">
      <c r="A61" s="21" t="s">
        <v>14</v>
      </c>
      <c r="B61" s="26">
        <v>64</v>
      </c>
      <c r="C61" s="29">
        <v>0.90140845070422537</v>
      </c>
      <c r="D61" s="30">
        <v>2088195651.7</v>
      </c>
      <c r="E61" s="28">
        <v>0.91964147286522513</v>
      </c>
      <c r="F61" s="31">
        <v>27019750</v>
      </c>
      <c r="G61" s="30">
        <v>29756788.039999999</v>
      </c>
      <c r="H61" s="31">
        <v>385031.44</v>
      </c>
    </row>
    <row r="62" spans="1:8" ht="15" x14ac:dyDescent="0.25">
      <c r="A62" s="21"/>
      <c r="B62" s="32"/>
      <c r="C62" s="53"/>
      <c r="D62" s="30"/>
      <c r="E62" s="142"/>
      <c r="F62" s="31"/>
      <c r="G62" s="30"/>
      <c r="H62" s="31"/>
    </row>
    <row r="63" spans="1:8" ht="15" x14ac:dyDescent="0.25">
      <c r="A63" s="10" t="s">
        <v>2</v>
      </c>
      <c r="B63" s="33">
        <v>7198</v>
      </c>
      <c r="C63" s="54">
        <v>0.17380176264638417</v>
      </c>
      <c r="D63" s="34">
        <v>13989915074.6</v>
      </c>
      <c r="E63" s="143">
        <v>0.29002180034378222</v>
      </c>
      <c r="F63" s="161">
        <v>908274.32</v>
      </c>
      <c r="G63" s="34">
        <v>195829776.41</v>
      </c>
      <c r="H63" s="161">
        <v>12825</v>
      </c>
    </row>
    <row r="64" spans="1:8" ht="15" x14ac:dyDescent="0.25">
      <c r="A64" s="35"/>
      <c r="B64" s="36"/>
      <c r="C64" s="56"/>
      <c r="D64" s="37"/>
      <c r="E64" s="56"/>
      <c r="F64" s="38"/>
      <c r="G64" s="37"/>
      <c r="H64" s="38"/>
    </row>
    <row r="65" spans="1:8" ht="12.75" customHeight="1" x14ac:dyDescent="0.25">
      <c r="A65" s="9" t="s">
        <v>71</v>
      </c>
      <c r="B65" s="36"/>
      <c r="C65" s="56"/>
      <c r="D65" s="37"/>
      <c r="E65" s="56"/>
      <c r="F65" s="38"/>
      <c r="G65" s="37"/>
      <c r="H65" s="38"/>
    </row>
    <row r="66" spans="1:8" ht="12.75" customHeight="1" x14ac:dyDescent="0.25">
      <c r="A66" s="159" t="s">
        <v>73</v>
      </c>
      <c r="B66" s="36"/>
      <c r="C66" s="56"/>
      <c r="D66" s="37"/>
      <c r="E66" s="56"/>
      <c r="F66" s="38"/>
      <c r="G66" s="37"/>
      <c r="H66" s="38"/>
    </row>
    <row r="67" spans="1:8" ht="12.75" customHeight="1" x14ac:dyDescent="0.25">
      <c r="A67" s="158" t="s">
        <v>72</v>
      </c>
      <c r="B67" s="36"/>
      <c r="C67" s="56"/>
      <c r="D67" s="37"/>
      <c r="E67" s="56"/>
      <c r="F67" s="38"/>
      <c r="G67" s="37"/>
      <c r="H67" s="38"/>
    </row>
    <row r="68" spans="1:8" ht="12.75" customHeight="1" x14ac:dyDescent="0.25">
      <c r="A68" s="159" t="s">
        <v>74</v>
      </c>
      <c r="B68" s="185"/>
      <c r="C68" s="56"/>
      <c r="D68" s="37"/>
      <c r="E68" s="56"/>
      <c r="F68" s="38"/>
      <c r="G68" s="37"/>
      <c r="H68" s="38"/>
    </row>
  </sheetData>
  <mergeCells count="22">
    <mergeCell ref="A9:H9"/>
    <mergeCell ref="A23:H23"/>
    <mergeCell ref="A37:H37"/>
    <mergeCell ref="D52:F52"/>
    <mergeCell ref="G52:H52"/>
    <mergeCell ref="D38:F38"/>
    <mergeCell ref="G38:H38"/>
    <mergeCell ref="B52:C52"/>
    <mergeCell ref="A51:H51"/>
    <mergeCell ref="B10:C10"/>
    <mergeCell ref="B24:C24"/>
    <mergeCell ref="B38:C38"/>
    <mergeCell ref="D10:F10"/>
    <mergeCell ref="G10:H10"/>
    <mergeCell ref="D24:F24"/>
    <mergeCell ref="G24:H24"/>
    <mergeCell ref="A1:H1"/>
    <mergeCell ref="A2:H2"/>
    <mergeCell ref="A5:H5"/>
    <mergeCell ref="A4:H4"/>
    <mergeCell ref="A7:H7"/>
    <mergeCell ref="A6:H6"/>
  </mergeCells>
  <pageMargins left="0.7" right="0.7" top="0.75" bottom="0.75" header="0.3" footer="0.3"/>
  <pageSetup scale="79" fitToHeight="2" orientation="portrait" horizontalDpi="4294967295" verticalDpi="4294967295" r:id="rId1"/>
  <rowBreaks count="1" manualBreakCount="1">
    <brk id="5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9"/>
  <sheetViews>
    <sheetView showGridLines="0" zoomScaleNormal="100" workbookViewId="0">
      <selection sqref="A1:H1"/>
    </sheetView>
  </sheetViews>
  <sheetFormatPr defaultColWidth="9.140625" defaultRowHeight="14.25" x14ac:dyDescent="0.2"/>
  <cols>
    <col min="1" max="1" width="15.85546875" style="1" customWidth="1"/>
    <col min="2" max="2" width="10.85546875" style="1" customWidth="1"/>
    <col min="3" max="3" width="14.42578125" style="1" customWidth="1"/>
    <col min="4" max="4" width="10.85546875" style="1" customWidth="1"/>
    <col min="5" max="5" width="15.85546875" style="1" customWidth="1"/>
    <col min="6" max="6" width="14.85546875" style="1" customWidth="1"/>
    <col min="7" max="7" width="10.85546875" style="1" customWidth="1"/>
    <col min="8" max="8" width="12.7109375" style="1" customWidth="1"/>
    <col min="9" max="16384" width="9.140625" style="1"/>
  </cols>
  <sheetData>
    <row r="1" spans="1:8" ht="15.75" x14ac:dyDescent="0.2">
      <c r="A1" s="235" t="s">
        <v>56</v>
      </c>
      <c r="B1" s="235"/>
      <c r="C1" s="235"/>
      <c r="D1" s="235"/>
      <c r="E1" s="235"/>
      <c r="F1" s="235"/>
      <c r="G1" s="235"/>
      <c r="H1" s="235"/>
    </row>
    <row r="2" spans="1:8" ht="15.75" x14ac:dyDescent="0.2">
      <c r="A2" s="236" t="s">
        <v>88</v>
      </c>
      <c r="B2" s="236"/>
      <c r="C2" s="236"/>
      <c r="D2" s="236"/>
      <c r="E2" s="236"/>
      <c r="F2" s="236"/>
      <c r="G2" s="236"/>
      <c r="H2" s="236"/>
    </row>
    <row r="3" spans="1:8" ht="15.75" x14ac:dyDescent="0.25">
      <c r="A3" s="151"/>
      <c r="B3" s="152"/>
      <c r="C3" s="152"/>
      <c r="D3" s="152"/>
      <c r="E3" s="152"/>
      <c r="F3" s="152"/>
    </row>
    <row r="4" spans="1:8" ht="15.75" x14ac:dyDescent="0.2">
      <c r="A4" s="235" t="s">
        <v>65</v>
      </c>
      <c r="B4" s="235"/>
      <c r="C4" s="235"/>
      <c r="D4" s="235"/>
      <c r="E4" s="235"/>
      <c r="F4" s="235"/>
      <c r="G4" s="235"/>
      <c r="H4" s="235"/>
    </row>
    <row r="5" spans="1:8" ht="16.5" x14ac:dyDescent="0.25">
      <c r="A5" s="237" t="s">
        <v>75</v>
      </c>
      <c r="B5" s="237"/>
      <c r="C5" s="237"/>
      <c r="D5" s="237"/>
      <c r="E5" s="237"/>
      <c r="F5" s="237"/>
      <c r="G5" s="237"/>
      <c r="H5" s="237"/>
    </row>
    <row r="6" spans="1:8" ht="15.75" x14ac:dyDescent="0.25">
      <c r="A6" s="237" t="s">
        <v>63</v>
      </c>
      <c r="B6" s="237"/>
      <c r="C6" s="237"/>
      <c r="D6" s="237"/>
      <c r="E6" s="237"/>
      <c r="F6" s="237"/>
      <c r="G6" s="237"/>
      <c r="H6" s="237"/>
    </row>
    <row r="7" spans="1:8" ht="15.75" x14ac:dyDescent="0.25">
      <c r="A7" s="237" t="s">
        <v>61</v>
      </c>
      <c r="B7" s="237"/>
      <c r="C7" s="237"/>
      <c r="D7" s="237"/>
      <c r="E7" s="237"/>
      <c r="F7" s="237"/>
      <c r="G7" s="237"/>
      <c r="H7" s="237"/>
    </row>
    <row r="8" spans="1:8" ht="15.75" x14ac:dyDescent="0.25">
      <c r="A8" s="155"/>
      <c r="B8" s="155"/>
      <c r="C8" s="155"/>
      <c r="D8" s="155"/>
      <c r="E8" s="155"/>
      <c r="F8" s="155"/>
      <c r="G8" s="155"/>
      <c r="H8" s="155"/>
    </row>
    <row r="9" spans="1:8" ht="13.9" customHeight="1" x14ac:dyDescent="0.25">
      <c r="A9" s="250" t="s">
        <v>0</v>
      </c>
      <c r="B9" s="251"/>
      <c r="C9" s="251"/>
      <c r="D9" s="251"/>
      <c r="E9" s="251"/>
      <c r="F9" s="251"/>
      <c r="G9" s="251"/>
      <c r="H9" s="252"/>
    </row>
    <row r="10" spans="1:8" ht="13.9" customHeight="1" x14ac:dyDescent="0.25">
      <c r="A10" s="18"/>
      <c r="B10" s="249" t="s">
        <v>8</v>
      </c>
      <c r="C10" s="245"/>
      <c r="D10" s="244" t="s">
        <v>16</v>
      </c>
      <c r="E10" s="244"/>
      <c r="F10" s="245"/>
      <c r="G10" s="244" t="s">
        <v>17</v>
      </c>
      <c r="H10" s="245"/>
    </row>
    <row r="11" spans="1:8" ht="31.9" customHeight="1" x14ac:dyDescent="0.3">
      <c r="A11" s="10" t="s">
        <v>15</v>
      </c>
      <c r="B11" s="50" t="s">
        <v>23</v>
      </c>
      <c r="C11" s="3" t="s">
        <v>37</v>
      </c>
      <c r="D11" s="2" t="s">
        <v>79</v>
      </c>
      <c r="E11" s="51" t="s">
        <v>54</v>
      </c>
      <c r="F11" s="3" t="s">
        <v>1</v>
      </c>
      <c r="G11" s="2" t="s">
        <v>79</v>
      </c>
      <c r="H11" s="3" t="s">
        <v>1</v>
      </c>
    </row>
    <row r="12" spans="1:8" ht="13.9" customHeight="1" x14ac:dyDescent="0.25">
      <c r="A12" s="21"/>
      <c r="B12" s="22"/>
      <c r="C12" s="25"/>
      <c r="D12" s="23"/>
      <c r="E12" s="23"/>
      <c r="F12" s="24"/>
      <c r="G12" s="23"/>
      <c r="H12" s="25"/>
    </row>
    <row r="13" spans="1:8" ht="13.9" customHeight="1" x14ac:dyDescent="0.25">
      <c r="A13" s="21" t="s">
        <v>3</v>
      </c>
      <c r="B13" s="26">
        <v>102</v>
      </c>
      <c r="C13" s="29">
        <v>0.63354037267080743</v>
      </c>
      <c r="D13" s="27">
        <v>1009082464.9</v>
      </c>
      <c r="E13" s="52">
        <v>0.7870538455501056</v>
      </c>
      <c r="F13" s="162">
        <v>6621000</v>
      </c>
      <c r="G13" s="27">
        <v>14377335.029999999</v>
      </c>
      <c r="H13" s="162">
        <v>94349.25</v>
      </c>
    </row>
    <row r="14" spans="1:8" ht="13.9" customHeight="1" x14ac:dyDescent="0.25">
      <c r="A14" s="21" t="s">
        <v>4</v>
      </c>
      <c r="B14" s="26">
        <v>537</v>
      </c>
      <c r="C14" s="29">
        <v>0.27968749999999998</v>
      </c>
      <c r="D14" s="30">
        <v>362703612.44999999</v>
      </c>
      <c r="E14" s="52">
        <v>0.2640129226430587</v>
      </c>
      <c r="F14" s="31">
        <v>630000</v>
      </c>
      <c r="G14" s="30">
        <v>4904325.8099999996</v>
      </c>
      <c r="H14" s="31">
        <v>8977.5</v>
      </c>
    </row>
    <row r="15" spans="1:8" ht="13.9" customHeight="1" x14ac:dyDescent="0.25">
      <c r="A15" s="21" t="s">
        <v>5</v>
      </c>
      <c r="B15" s="26">
        <v>1479</v>
      </c>
      <c r="C15" s="29">
        <v>0.30684647302904566</v>
      </c>
      <c r="D15" s="30">
        <v>1998980423.3</v>
      </c>
      <c r="E15" s="52">
        <v>0.31145954766477274</v>
      </c>
      <c r="F15" s="31">
        <v>999000</v>
      </c>
      <c r="G15" s="30">
        <v>28151295.199999999</v>
      </c>
      <c r="H15" s="31">
        <v>14235.75</v>
      </c>
    </row>
    <row r="16" spans="1:8" ht="13.9" customHeight="1" x14ac:dyDescent="0.25">
      <c r="A16" s="21" t="s">
        <v>6</v>
      </c>
      <c r="B16" s="26">
        <v>1562</v>
      </c>
      <c r="C16" s="29">
        <v>0.21941283888186544</v>
      </c>
      <c r="D16" s="30">
        <v>1193582563.0999999</v>
      </c>
      <c r="E16" s="52">
        <v>0.19090100877488059</v>
      </c>
      <c r="F16" s="31">
        <v>650000</v>
      </c>
      <c r="G16" s="30">
        <v>16239319.43</v>
      </c>
      <c r="H16" s="31">
        <v>9262.5</v>
      </c>
    </row>
    <row r="17" spans="1:8" ht="13.9" customHeight="1" x14ac:dyDescent="0.25">
      <c r="A17" s="21" t="s">
        <v>7</v>
      </c>
      <c r="B17" s="26">
        <v>569</v>
      </c>
      <c r="C17" s="29">
        <v>0.15670614155879922</v>
      </c>
      <c r="D17" s="30">
        <v>349139740.23000002</v>
      </c>
      <c r="E17" s="52">
        <v>0.13494013567856486</v>
      </c>
      <c r="F17" s="31">
        <v>550000</v>
      </c>
      <c r="G17" s="30">
        <v>4587279.57</v>
      </c>
      <c r="H17" s="31">
        <v>7837.5</v>
      </c>
    </row>
    <row r="18" spans="1:8" ht="13.9" customHeight="1" x14ac:dyDescent="0.25">
      <c r="A18" s="21"/>
      <c r="B18" s="32"/>
      <c r="C18" s="53"/>
      <c r="D18" s="30"/>
      <c r="E18" s="30"/>
      <c r="F18" s="31"/>
      <c r="G18" s="30"/>
      <c r="H18" s="31"/>
    </row>
    <row r="19" spans="1:8" ht="13.9" customHeight="1" x14ac:dyDescent="0.25">
      <c r="A19" s="10" t="s">
        <v>2</v>
      </c>
      <c r="B19" s="33">
        <v>4249</v>
      </c>
      <c r="C19" s="54">
        <v>0.24072290521783468</v>
      </c>
      <c r="D19" s="34">
        <v>4913488803.9799995</v>
      </c>
      <c r="E19" s="55">
        <v>0.27428590859753732</v>
      </c>
      <c r="F19" s="161">
        <v>740000</v>
      </c>
      <c r="G19" s="34">
        <v>68259555.039999992</v>
      </c>
      <c r="H19" s="161">
        <v>10545</v>
      </c>
    </row>
    <row r="20" spans="1:8" ht="13.9" customHeight="1" x14ac:dyDescent="0.25">
      <c r="A20" s="35"/>
      <c r="B20" s="36"/>
      <c r="C20" s="56"/>
      <c r="D20" s="37"/>
      <c r="E20" s="37"/>
      <c r="F20" s="38"/>
      <c r="G20" s="37"/>
      <c r="H20" s="38"/>
    </row>
    <row r="21" spans="1:8" ht="13.9" customHeight="1" x14ac:dyDescent="0.25">
      <c r="A21" s="246" t="s">
        <v>86</v>
      </c>
      <c r="B21" s="247"/>
      <c r="C21" s="247"/>
      <c r="D21" s="247"/>
      <c r="E21" s="247"/>
      <c r="F21" s="247"/>
      <c r="G21" s="247"/>
      <c r="H21" s="248"/>
    </row>
    <row r="22" spans="1:8" ht="15" customHeight="1" x14ac:dyDescent="0.25">
      <c r="A22" s="18"/>
      <c r="B22" s="249" t="s">
        <v>8</v>
      </c>
      <c r="C22" s="245"/>
      <c r="D22" s="244" t="s">
        <v>16</v>
      </c>
      <c r="E22" s="244"/>
      <c r="F22" s="245"/>
      <c r="G22" s="244" t="s">
        <v>17</v>
      </c>
      <c r="H22" s="245"/>
    </row>
    <row r="23" spans="1:8" ht="31.9" customHeight="1" x14ac:dyDescent="0.3">
      <c r="A23" s="10" t="s">
        <v>15</v>
      </c>
      <c r="B23" s="50" t="s">
        <v>23</v>
      </c>
      <c r="C23" s="3" t="s">
        <v>37</v>
      </c>
      <c r="D23" s="2" t="s">
        <v>79</v>
      </c>
      <c r="E23" s="51" t="s">
        <v>54</v>
      </c>
      <c r="F23" s="3" t="s">
        <v>1</v>
      </c>
      <c r="G23" s="2" t="s">
        <v>79</v>
      </c>
      <c r="H23" s="3" t="s">
        <v>1</v>
      </c>
    </row>
    <row r="24" spans="1:8" ht="15" customHeight="1" x14ac:dyDescent="0.25">
      <c r="A24" s="21"/>
      <c r="B24" s="22"/>
      <c r="C24" s="25"/>
      <c r="D24" s="23"/>
      <c r="E24" s="23"/>
      <c r="F24" s="24"/>
      <c r="G24" s="23"/>
      <c r="H24" s="25"/>
    </row>
    <row r="25" spans="1:8" s="61" customFormat="1" ht="13.9" customHeight="1" x14ac:dyDescent="0.25">
      <c r="A25" s="21" t="s">
        <v>3</v>
      </c>
      <c r="B25" s="26">
        <v>348</v>
      </c>
      <c r="C25" s="29">
        <v>5.8684654300168636E-2</v>
      </c>
      <c r="D25" s="164">
        <v>902067212.88999999</v>
      </c>
      <c r="E25" s="60">
        <v>0.11471325118606465</v>
      </c>
      <c r="F25" s="162">
        <v>1385000</v>
      </c>
      <c r="G25" s="164">
        <v>11857825.33</v>
      </c>
      <c r="H25" s="162">
        <v>18178.125</v>
      </c>
    </row>
    <row r="26" spans="1:8" s="61" customFormat="1" ht="13.9" customHeight="1" x14ac:dyDescent="0.25">
      <c r="A26" s="21" t="s">
        <v>4</v>
      </c>
      <c r="B26" s="26">
        <v>29</v>
      </c>
      <c r="C26" s="29">
        <v>3.5409035409035408E-2</v>
      </c>
      <c r="D26" s="62">
        <v>4136620.14</v>
      </c>
      <c r="E26" s="60">
        <v>1.9157713897194815E-2</v>
      </c>
      <c r="F26" s="31">
        <v>91200</v>
      </c>
      <c r="G26" s="62">
        <v>40948.639999999999</v>
      </c>
      <c r="H26" s="31">
        <v>912</v>
      </c>
    </row>
    <row r="27" spans="1:8" s="61" customFormat="1" ht="13.9" customHeight="1" x14ac:dyDescent="0.25">
      <c r="A27" s="21" t="s">
        <v>5</v>
      </c>
      <c r="B27" s="26">
        <v>80</v>
      </c>
      <c r="C27" s="29">
        <v>3.8369304556354913E-2</v>
      </c>
      <c r="D27" s="62">
        <v>59989249.579999998</v>
      </c>
      <c r="E27" s="60">
        <v>4.6420768708113062E-2</v>
      </c>
      <c r="F27" s="31">
        <v>360000</v>
      </c>
      <c r="G27" s="62">
        <v>488451.18</v>
      </c>
      <c r="H27" s="31">
        <v>3500</v>
      </c>
    </row>
    <row r="28" spans="1:8" s="61" customFormat="1" ht="13.9" customHeight="1" x14ac:dyDescent="0.25">
      <c r="A28" s="21" t="s">
        <v>6</v>
      </c>
      <c r="B28" s="26">
        <v>63</v>
      </c>
      <c r="C28" s="29">
        <v>1.6867469879518072E-2</v>
      </c>
      <c r="D28" s="62">
        <v>18469510.829999998</v>
      </c>
      <c r="E28" s="60">
        <v>1.4681847203559049E-2</v>
      </c>
      <c r="F28" s="31">
        <v>255000</v>
      </c>
      <c r="G28" s="62">
        <v>207462.33</v>
      </c>
      <c r="H28" s="31">
        <v>2527.44</v>
      </c>
    </row>
    <row r="29" spans="1:8" s="61" customFormat="1" ht="15" customHeight="1" x14ac:dyDescent="0.25">
      <c r="A29" s="21" t="s">
        <v>7</v>
      </c>
      <c r="B29" s="26">
        <v>2</v>
      </c>
      <c r="C29" s="29">
        <v>2.0618556701030927E-2</v>
      </c>
      <c r="D29" s="62">
        <v>710000</v>
      </c>
      <c r="E29" s="60">
        <v>2.8983940610844305E-2</v>
      </c>
      <c r="F29" s="31">
        <v>355000</v>
      </c>
      <c r="G29" s="62">
        <v>7100</v>
      </c>
      <c r="H29" s="31">
        <v>3550</v>
      </c>
    </row>
    <row r="30" spans="1:8" s="61" customFormat="1" ht="13.9" customHeight="1" x14ac:dyDescent="0.25">
      <c r="A30" s="21"/>
      <c r="B30" s="32"/>
      <c r="C30" s="53"/>
      <c r="D30" s="62"/>
      <c r="E30" s="62"/>
      <c r="F30" s="31"/>
      <c r="G30" s="62"/>
      <c r="H30" s="31"/>
    </row>
    <row r="31" spans="1:8" s="61" customFormat="1" ht="13.9" customHeight="1" x14ac:dyDescent="0.25">
      <c r="A31" s="10" t="s">
        <v>2</v>
      </c>
      <c r="B31" s="33">
        <v>522</v>
      </c>
      <c r="C31" s="54">
        <v>4.1212695405021316E-2</v>
      </c>
      <c r="D31" s="34">
        <v>985372593.44000006</v>
      </c>
      <c r="E31" s="63">
        <v>9.2485320804037568E-2</v>
      </c>
      <c r="F31" s="161">
        <v>794500</v>
      </c>
      <c r="G31" s="34">
        <v>12601787.48</v>
      </c>
      <c r="H31" s="161">
        <v>9975</v>
      </c>
    </row>
    <row r="32" spans="1:8" ht="15" x14ac:dyDescent="0.25">
      <c r="A32" s="39"/>
      <c r="B32" s="36"/>
      <c r="C32" s="56"/>
      <c r="D32" s="37"/>
      <c r="E32" s="37"/>
      <c r="F32" s="38"/>
      <c r="G32" s="37"/>
      <c r="H32" s="38"/>
    </row>
    <row r="33" spans="1:8" ht="15" customHeight="1" x14ac:dyDescent="0.25">
      <c r="A33" s="246" t="s">
        <v>87</v>
      </c>
      <c r="B33" s="247"/>
      <c r="C33" s="247"/>
      <c r="D33" s="247"/>
      <c r="E33" s="247"/>
      <c r="F33" s="247"/>
      <c r="G33" s="247"/>
      <c r="H33" s="248"/>
    </row>
    <row r="34" spans="1:8" ht="15" customHeight="1" x14ac:dyDescent="0.25">
      <c r="A34" s="18"/>
      <c r="B34" s="249" t="s">
        <v>8</v>
      </c>
      <c r="C34" s="245"/>
      <c r="D34" s="244" t="s">
        <v>16</v>
      </c>
      <c r="E34" s="244"/>
      <c r="F34" s="245"/>
      <c r="G34" s="244" t="s">
        <v>17</v>
      </c>
      <c r="H34" s="245"/>
    </row>
    <row r="35" spans="1:8" ht="31.9" customHeight="1" x14ac:dyDescent="0.3">
      <c r="A35" s="10" t="s">
        <v>15</v>
      </c>
      <c r="B35" s="50" t="s">
        <v>23</v>
      </c>
      <c r="C35" s="3" t="s">
        <v>37</v>
      </c>
      <c r="D35" s="2" t="s">
        <v>79</v>
      </c>
      <c r="E35" s="51" t="s">
        <v>54</v>
      </c>
      <c r="F35" s="3" t="s">
        <v>1</v>
      </c>
      <c r="G35" s="2" t="s">
        <v>79</v>
      </c>
      <c r="H35" s="3" t="s">
        <v>1</v>
      </c>
    </row>
    <row r="36" spans="1:8" ht="15" x14ac:dyDescent="0.25">
      <c r="A36" s="21"/>
      <c r="B36" s="22"/>
      <c r="C36" s="25"/>
      <c r="D36" s="23"/>
      <c r="E36" s="23"/>
      <c r="F36" s="24"/>
      <c r="G36" s="23"/>
      <c r="H36" s="25"/>
    </row>
    <row r="37" spans="1:8" ht="15" x14ac:dyDescent="0.25">
      <c r="A37" s="21" t="s">
        <v>3</v>
      </c>
      <c r="B37" s="26">
        <v>1664</v>
      </c>
      <c r="C37" s="29">
        <v>0.33353377430346764</v>
      </c>
      <c r="D37" s="27">
        <v>7264114170.8999996</v>
      </c>
      <c r="E37" s="52">
        <v>0.52069472898615943</v>
      </c>
      <c r="F37" s="162">
        <v>2351000</v>
      </c>
      <c r="G37" s="27">
        <v>103444976.69</v>
      </c>
      <c r="H37" s="162">
        <v>33501.75</v>
      </c>
    </row>
    <row r="38" spans="1:8" ht="15" customHeight="1" x14ac:dyDescent="0.25">
      <c r="A38" s="21" t="s">
        <v>4</v>
      </c>
      <c r="B38" s="26">
        <v>77</v>
      </c>
      <c r="C38" s="29">
        <v>0.2103825136612022</v>
      </c>
      <c r="D38" s="30">
        <v>16836414.379999999</v>
      </c>
      <c r="E38" s="52">
        <v>0.13942026715879832</v>
      </c>
      <c r="F38" s="31">
        <v>190000</v>
      </c>
      <c r="G38" s="30">
        <v>179783.89</v>
      </c>
      <c r="H38" s="31">
        <v>1900</v>
      </c>
    </row>
    <row r="39" spans="1:8" ht="15" x14ac:dyDescent="0.25">
      <c r="A39" s="21" t="s">
        <v>5</v>
      </c>
      <c r="B39" s="26">
        <v>440</v>
      </c>
      <c r="C39" s="29">
        <v>0.13660353927351754</v>
      </c>
      <c r="D39" s="30">
        <v>621112155.76999998</v>
      </c>
      <c r="E39" s="52">
        <v>0.16152277381100449</v>
      </c>
      <c r="F39" s="31">
        <v>1022500</v>
      </c>
      <c r="G39" s="30">
        <v>8761193.7599999998</v>
      </c>
      <c r="H39" s="31">
        <v>14570.625</v>
      </c>
    </row>
    <row r="40" spans="1:8" ht="15" x14ac:dyDescent="0.25">
      <c r="A40" s="21" t="s">
        <v>6</v>
      </c>
      <c r="B40" s="26">
        <v>208</v>
      </c>
      <c r="C40" s="29">
        <v>9.8391674550614955E-2</v>
      </c>
      <c r="D40" s="30">
        <v>175765463.11000001</v>
      </c>
      <c r="E40" s="52">
        <v>0.11082236412913581</v>
      </c>
      <c r="F40" s="31">
        <v>716433.125</v>
      </c>
      <c r="G40" s="30">
        <v>2438690.3199999998</v>
      </c>
      <c r="H40" s="31">
        <v>10209.17</v>
      </c>
    </row>
    <row r="41" spans="1:8" ht="15" customHeight="1" x14ac:dyDescent="0.25">
      <c r="A41" s="21" t="s">
        <v>7</v>
      </c>
      <c r="B41" s="26">
        <v>38</v>
      </c>
      <c r="C41" s="29">
        <v>9.3137254901960786E-2</v>
      </c>
      <c r="D41" s="30">
        <v>13225473.109999999</v>
      </c>
      <c r="E41" s="52">
        <v>7.9476163339058409E-2</v>
      </c>
      <c r="F41" s="31">
        <v>353051.85</v>
      </c>
      <c r="G41" s="30">
        <v>143789.23000000001</v>
      </c>
      <c r="H41" s="31">
        <v>3530.52</v>
      </c>
    </row>
    <row r="42" spans="1:8" ht="15" x14ac:dyDescent="0.25">
      <c r="A42" s="21"/>
      <c r="B42" s="32"/>
      <c r="C42" s="53"/>
      <c r="D42" s="30"/>
      <c r="E42" s="30"/>
      <c r="F42" s="31"/>
      <c r="G42" s="30"/>
      <c r="H42" s="31"/>
    </row>
    <row r="43" spans="1:8" ht="15" x14ac:dyDescent="0.25">
      <c r="A43" s="10" t="s">
        <v>2</v>
      </c>
      <c r="B43" s="33">
        <v>2427</v>
      </c>
      <c r="C43" s="54">
        <v>0.21868805190124346</v>
      </c>
      <c r="D43" s="34">
        <v>8091053677.2699986</v>
      </c>
      <c r="E43" s="55">
        <v>0.41135350422207456</v>
      </c>
      <c r="F43" s="161">
        <v>1644473.75</v>
      </c>
      <c r="G43" s="34">
        <v>114968433.89</v>
      </c>
      <c r="H43" s="161">
        <v>23433.75</v>
      </c>
    </row>
    <row r="44" spans="1:8" ht="15" x14ac:dyDescent="0.25">
      <c r="A44" s="35"/>
      <c r="B44" s="36"/>
      <c r="C44" s="36"/>
      <c r="D44" s="37"/>
      <c r="E44" s="37"/>
      <c r="F44" s="38"/>
      <c r="G44" s="37"/>
      <c r="H44" s="38"/>
    </row>
    <row r="45" spans="1:8" ht="15" x14ac:dyDescent="0.25">
      <c r="A45" s="35"/>
      <c r="B45" s="36"/>
      <c r="C45" s="36"/>
      <c r="D45" s="37"/>
      <c r="E45" s="37"/>
      <c r="F45" s="38"/>
      <c r="G45" s="37"/>
      <c r="H45" s="38"/>
    </row>
    <row r="46" spans="1:8" ht="15" customHeight="1" x14ac:dyDescent="0.25">
      <c r="A46" s="246" t="s">
        <v>22</v>
      </c>
      <c r="B46" s="247"/>
      <c r="C46" s="247"/>
      <c r="D46" s="247"/>
      <c r="E46" s="247"/>
      <c r="F46" s="247"/>
      <c r="G46" s="247"/>
      <c r="H46" s="248"/>
    </row>
    <row r="47" spans="1:8" ht="15" customHeight="1" x14ac:dyDescent="0.25">
      <c r="A47" s="18"/>
      <c r="B47" s="249" t="s">
        <v>8</v>
      </c>
      <c r="C47" s="245"/>
      <c r="D47" s="244" t="s">
        <v>16</v>
      </c>
      <c r="E47" s="244"/>
      <c r="F47" s="245"/>
      <c r="G47" s="244" t="s">
        <v>17</v>
      </c>
      <c r="H47" s="245"/>
    </row>
    <row r="48" spans="1:8" ht="31.9" customHeight="1" x14ac:dyDescent="0.3">
      <c r="A48" s="10" t="s">
        <v>15</v>
      </c>
      <c r="B48" s="50" t="s">
        <v>23</v>
      </c>
      <c r="C48" s="3" t="s">
        <v>37</v>
      </c>
      <c r="D48" s="2" t="s">
        <v>79</v>
      </c>
      <c r="E48" s="51" t="s">
        <v>54</v>
      </c>
      <c r="F48" s="3" t="s">
        <v>1</v>
      </c>
      <c r="G48" s="2" t="s">
        <v>79</v>
      </c>
      <c r="H48" s="3" t="s">
        <v>1</v>
      </c>
    </row>
    <row r="49" spans="1:8" ht="15" x14ac:dyDescent="0.25">
      <c r="A49" s="21"/>
      <c r="B49" s="22"/>
      <c r="C49" s="25"/>
      <c r="D49" s="23"/>
      <c r="E49" s="23"/>
      <c r="F49" s="24"/>
      <c r="G49" s="23"/>
      <c r="H49" s="25"/>
    </row>
    <row r="50" spans="1:8" ht="15" x14ac:dyDescent="0.25">
      <c r="A50" s="21" t="s">
        <v>3</v>
      </c>
      <c r="B50" s="26">
        <v>2114</v>
      </c>
      <c r="C50" s="29">
        <v>0.19079422382671479</v>
      </c>
      <c r="D50" s="27">
        <v>9175263848.6900005</v>
      </c>
      <c r="E50" s="52">
        <v>0.3972563276986199</v>
      </c>
      <c r="F50" s="162">
        <v>2250000</v>
      </c>
      <c r="G50" s="27">
        <v>129680137.05</v>
      </c>
      <c r="H50" s="162">
        <v>31898.57</v>
      </c>
    </row>
    <row r="51" spans="1:8" ht="15" customHeight="1" x14ac:dyDescent="0.25">
      <c r="A51" s="21" t="s">
        <v>4</v>
      </c>
      <c r="B51" s="26">
        <v>643</v>
      </c>
      <c r="C51" s="29">
        <v>0.20708534621578101</v>
      </c>
      <c r="D51" s="30">
        <v>383676646.96999997</v>
      </c>
      <c r="E51" s="52">
        <v>0.22430740919932438</v>
      </c>
      <c r="F51" s="31">
        <v>570000</v>
      </c>
      <c r="G51" s="30">
        <v>5125058.34</v>
      </c>
      <c r="H51" s="31">
        <v>8122.5</v>
      </c>
    </row>
    <row r="52" spans="1:8" ht="15" customHeight="1" x14ac:dyDescent="0.25">
      <c r="A52" s="21" t="s">
        <v>5</v>
      </c>
      <c r="B52" s="26">
        <v>1999</v>
      </c>
      <c r="C52" s="29">
        <v>0.19741260122457041</v>
      </c>
      <c r="D52" s="30">
        <v>2680081828.6500001</v>
      </c>
      <c r="E52" s="52">
        <v>0.23192619786119262</v>
      </c>
      <c r="F52" s="31">
        <v>995000</v>
      </c>
      <c r="G52" s="30">
        <v>37400940.140000001</v>
      </c>
      <c r="H52" s="31">
        <v>14107.5</v>
      </c>
    </row>
    <row r="53" spans="1:8" ht="15" x14ac:dyDescent="0.25">
      <c r="A53" s="21" t="s">
        <v>6</v>
      </c>
      <c r="B53" s="26">
        <v>1833</v>
      </c>
      <c r="C53" s="29">
        <v>0.14134793337446022</v>
      </c>
      <c r="D53" s="30">
        <v>1387817537.04</v>
      </c>
      <c r="E53" s="52">
        <v>0.15256849305508172</v>
      </c>
      <c r="F53" s="31">
        <v>645000</v>
      </c>
      <c r="G53" s="30">
        <v>18885472.079999998</v>
      </c>
      <c r="H53" s="31">
        <v>9191.25</v>
      </c>
    </row>
    <row r="54" spans="1:8" ht="15" customHeight="1" x14ac:dyDescent="0.25">
      <c r="A54" s="21" t="s">
        <v>7</v>
      </c>
      <c r="B54" s="26">
        <v>609</v>
      </c>
      <c r="C54" s="29">
        <v>0.14724371373307543</v>
      </c>
      <c r="D54" s="30">
        <v>363075213.34000003</v>
      </c>
      <c r="E54" s="52">
        <v>0.13068382508365689</v>
      </c>
      <c r="F54" s="31">
        <v>530000</v>
      </c>
      <c r="G54" s="30">
        <v>4738168.8000000007</v>
      </c>
      <c r="H54" s="31">
        <v>7552.5</v>
      </c>
    </row>
    <row r="55" spans="1:8" ht="15" x14ac:dyDescent="0.25">
      <c r="A55" s="21"/>
      <c r="B55" s="32"/>
      <c r="C55" s="53"/>
      <c r="D55" s="30"/>
      <c r="E55" s="30"/>
      <c r="F55" s="31"/>
      <c r="G55" s="30"/>
      <c r="H55" s="31"/>
    </row>
    <row r="56" spans="1:8" ht="15" x14ac:dyDescent="0.25">
      <c r="A56" s="10" t="s">
        <v>2</v>
      </c>
      <c r="B56" s="33">
        <v>7198</v>
      </c>
      <c r="C56" s="54">
        <v>0.17380176264638417</v>
      </c>
      <c r="D56" s="34">
        <v>13989915074.689999</v>
      </c>
      <c r="E56" s="55">
        <v>0.29002180034859398</v>
      </c>
      <c r="F56" s="161">
        <v>908274.32</v>
      </c>
      <c r="G56" s="34">
        <v>195829776.40999997</v>
      </c>
      <c r="H56" s="161">
        <v>12825</v>
      </c>
    </row>
    <row r="57" spans="1:8" ht="15" x14ac:dyDescent="0.25">
      <c r="A57" s="44"/>
      <c r="B57" s="45"/>
      <c r="C57" s="45"/>
      <c r="D57" s="46"/>
      <c r="E57" s="46"/>
      <c r="F57" s="47"/>
      <c r="G57" s="46"/>
      <c r="H57" s="47"/>
    </row>
    <row r="58" spans="1:8" x14ac:dyDescent="0.2">
      <c r="A58" s="9" t="s">
        <v>71</v>
      </c>
    </row>
    <row r="59" spans="1:8" ht="13.9" customHeight="1" x14ac:dyDescent="0.2">
      <c r="A59" s="159" t="s">
        <v>73</v>
      </c>
    </row>
    <row r="60" spans="1:8" ht="13.9" customHeight="1" x14ac:dyDescent="0.2">
      <c r="A60" s="158" t="s">
        <v>72</v>
      </c>
    </row>
    <row r="61" spans="1:8" x14ac:dyDescent="0.2">
      <c r="A61" s="159" t="s">
        <v>81</v>
      </c>
      <c r="B61" s="16"/>
      <c r="C61" s="16"/>
      <c r="D61" s="72"/>
    </row>
    <row r="62" spans="1:8" x14ac:dyDescent="0.2">
      <c r="A62" s="9"/>
      <c r="B62" s="64"/>
      <c r="C62" s="64"/>
      <c r="D62" s="72"/>
      <c r="E62" s="42"/>
      <c r="F62" s="65"/>
      <c r="G62" s="42"/>
      <c r="H62" s="65"/>
    </row>
    <row r="63" spans="1:8" ht="15" x14ac:dyDescent="0.2">
      <c r="A63" s="44"/>
      <c r="B63" s="64"/>
      <c r="C63" s="64"/>
      <c r="D63" s="72"/>
      <c r="E63" s="43"/>
      <c r="F63" s="64"/>
      <c r="G63" s="43"/>
      <c r="H63" s="64"/>
    </row>
    <row r="64" spans="1:8" ht="15" x14ac:dyDescent="0.2">
      <c r="A64" s="44"/>
      <c r="B64" s="64"/>
      <c r="C64" s="64"/>
      <c r="D64" s="72"/>
      <c r="E64" s="43"/>
      <c r="F64" s="64"/>
      <c r="G64" s="43"/>
      <c r="H64" s="64"/>
    </row>
    <row r="65" spans="1:8" ht="15" x14ac:dyDescent="0.2">
      <c r="A65" s="44"/>
      <c r="B65" s="64"/>
      <c r="C65" s="64"/>
      <c r="D65" s="43"/>
      <c r="E65" s="43"/>
      <c r="F65" s="64"/>
      <c r="G65" s="43"/>
      <c r="H65" s="64"/>
    </row>
    <row r="66" spans="1:8" ht="15" x14ac:dyDescent="0.2">
      <c r="A66" s="44"/>
      <c r="B66" s="64"/>
      <c r="C66" s="64"/>
      <c r="D66" s="72"/>
      <c r="E66" s="43"/>
      <c r="F66" s="64"/>
      <c r="G66" s="43"/>
      <c r="H66" s="64"/>
    </row>
    <row r="67" spans="1:8" ht="15" x14ac:dyDescent="0.2">
      <c r="A67" s="44"/>
      <c r="B67" s="64"/>
      <c r="C67" s="64"/>
      <c r="D67" s="72"/>
      <c r="E67" s="43"/>
      <c r="F67" s="64"/>
      <c r="G67" s="43"/>
      <c r="H67" s="64"/>
    </row>
    <row r="68" spans="1:8" ht="15" x14ac:dyDescent="0.25">
      <c r="A68" s="44"/>
      <c r="B68" s="45"/>
      <c r="C68" s="45"/>
      <c r="D68" s="72"/>
      <c r="E68" s="46"/>
      <c r="F68" s="47"/>
      <c r="G68" s="46"/>
      <c r="H68" s="47"/>
    </row>
    <row r="69" spans="1:8" ht="15" x14ac:dyDescent="0.25">
      <c r="A69" s="44"/>
      <c r="B69" s="64"/>
      <c r="C69" s="64"/>
      <c r="D69" s="72"/>
      <c r="E69" s="46"/>
      <c r="F69" s="47"/>
      <c r="G69" s="46"/>
      <c r="H69" s="47"/>
    </row>
    <row r="70" spans="1:8" ht="15" x14ac:dyDescent="0.25">
      <c r="A70" s="44"/>
      <c r="B70" s="45"/>
      <c r="C70" s="45"/>
      <c r="D70" s="46"/>
      <c r="E70" s="46"/>
      <c r="F70" s="47"/>
      <c r="G70" s="46"/>
      <c r="H70" s="47"/>
    </row>
    <row r="71" spans="1:8" ht="15" x14ac:dyDescent="0.25">
      <c r="A71" s="253"/>
      <c r="B71" s="254"/>
      <c r="C71" s="254"/>
      <c r="D71" s="254"/>
      <c r="E71" s="254"/>
      <c r="F71" s="254"/>
      <c r="G71" s="254"/>
      <c r="H71" s="254"/>
    </row>
    <row r="72" spans="1:8" ht="15" x14ac:dyDescent="0.25">
      <c r="A72" s="253"/>
      <c r="B72" s="48"/>
      <c r="C72" s="48"/>
      <c r="D72" s="254"/>
      <c r="E72" s="254"/>
      <c r="F72" s="254"/>
      <c r="G72" s="254"/>
      <c r="H72" s="254"/>
    </row>
    <row r="73" spans="1:8" ht="18" customHeight="1" x14ac:dyDescent="0.25">
      <c r="A73" s="253"/>
      <c r="B73" s="48"/>
      <c r="C73" s="48"/>
      <c r="D73" s="49"/>
      <c r="E73" s="49"/>
      <c r="F73" s="49"/>
      <c r="G73" s="49"/>
      <c r="H73" s="49"/>
    </row>
    <row r="74" spans="1:8" ht="15" x14ac:dyDescent="0.2">
      <c r="A74" s="44"/>
    </row>
    <row r="75" spans="1:8" ht="15" x14ac:dyDescent="0.2">
      <c r="A75" s="44"/>
      <c r="B75" s="64"/>
      <c r="C75" s="64"/>
      <c r="D75" s="42"/>
      <c r="E75" s="42"/>
      <c r="F75" s="65"/>
      <c r="G75" s="42"/>
      <c r="H75" s="65"/>
    </row>
    <row r="76" spans="1:8" ht="15" x14ac:dyDescent="0.2">
      <c r="A76" s="44"/>
      <c r="B76" s="64"/>
      <c r="C76" s="64"/>
      <c r="D76" s="43"/>
      <c r="E76" s="43"/>
      <c r="F76" s="64"/>
      <c r="G76" s="43"/>
      <c r="H76" s="64"/>
    </row>
    <row r="77" spans="1:8" ht="15" x14ac:dyDescent="0.2">
      <c r="A77" s="44"/>
      <c r="B77" s="64"/>
      <c r="C77" s="64"/>
      <c r="D77" s="43"/>
      <c r="E77" s="43"/>
      <c r="F77" s="64"/>
      <c r="G77" s="43"/>
      <c r="H77" s="64"/>
    </row>
    <row r="78" spans="1:8" ht="15" x14ac:dyDescent="0.2">
      <c r="A78" s="44"/>
      <c r="B78" s="64"/>
      <c r="C78" s="64"/>
      <c r="D78" s="43"/>
      <c r="E78" s="43"/>
      <c r="F78" s="64"/>
      <c r="G78" s="43"/>
      <c r="H78" s="64"/>
    </row>
    <row r="79" spans="1:8" ht="15" x14ac:dyDescent="0.2">
      <c r="A79" s="44"/>
      <c r="B79" s="64"/>
      <c r="C79" s="64"/>
      <c r="D79" s="43"/>
      <c r="E79" s="43"/>
      <c r="F79" s="64"/>
      <c r="G79" s="43"/>
      <c r="H79" s="64"/>
    </row>
    <row r="80" spans="1:8" ht="15" x14ac:dyDescent="0.2">
      <c r="A80" s="44"/>
      <c r="B80" s="66"/>
      <c r="C80" s="66"/>
      <c r="D80" s="43"/>
      <c r="E80" s="43"/>
      <c r="F80" s="64"/>
      <c r="G80" s="43"/>
      <c r="H80" s="64"/>
    </row>
    <row r="81" spans="1:8" ht="15" x14ac:dyDescent="0.25">
      <c r="A81" s="44"/>
      <c r="B81" s="45"/>
      <c r="C81" s="45"/>
      <c r="D81" s="46"/>
      <c r="E81" s="46"/>
      <c r="F81" s="47"/>
      <c r="G81" s="46"/>
      <c r="H81" s="47"/>
    </row>
    <row r="82" spans="1:8" ht="15" x14ac:dyDescent="0.25">
      <c r="A82" s="67"/>
      <c r="B82" s="45"/>
      <c r="C82" s="45"/>
      <c r="D82" s="46"/>
      <c r="E82" s="46"/>
      <c r="F82" s="47"/>
      <c r="G82" s="46"/>
      <c r="H82" s="47"/>
    </row>
    <row r="83" spans="1:8" ht="15" x14ac:dyDescent="0.25">
      <c r="A83" s="44"/>
      <c r="B83" s="45"/>
      <c r="C83" s="45"/>
      <c r="D83" s="46"/>
      <c r="E83" s="46"/>
      <c r="F83" s="47"/>
      <c r="G83" s="46"/>
      <c r="H83" s="47"/>
    </row>
    <row r="84" spans="1:8" ht="15" x14ac:dyDescent="0.25">
      <c r="A84" s="44"/>
      <c r="B84" s="45"/>
      <c r="C84" s="45"/>
      <c r="D84" s="46"/>
      <c r="E84" s="46"/>
      <c r="F84" s="47"/>
      <c r="G84" s="46"/>
      <c r="H84" s="47"/>
    </row>
    <row r="85" spans="1:8" ht="15" x14ac:dyDescent="0.25">
      <c r="A85" s="44"/>
      <c r="B85" s="45"/>
      <c r="C85" s="45"/>
      <c r="D85" s="46"/>
      <c r="E85" s="46"/>
      <c r="F85" s="47"/>
      <c r="G85" s="46"/>
      <c r="H85" s="47"/>
    </row>
    <row r="86" spans="1:8" ht="15" x14ac:dyDescent="0.25">
      <c r="A86" s="44"/>
      <c r="B86" s="45"/>
      <c r="C86" s="45"/>
      <c r="D86" s="46"/>
      <c r="E86" s="46"/>
      <c r="F86" s="47"/>
      <c r="G86" s="46"/>
      <c r="H86" s="47"/>
    </row>
    <row r="87" spans="1:8" ht="15" x14ac:dyDescent="0.25">
      <c r="A87" s="44"/>
      <c r="B87" s="45"/>
      <c r="C87" s="45"/>
      <c r="D87" s="46"/>
      <c r="E87" s="46"/>
      <c r="F87" s="47"/>
      <c r="G87" s="46"/>
      <c r="H87" s="47"/>
    </row>
    <row r="88" spans="1:8" ht="15" x14ac:dyDescent="0.25">
      <c r="A88" s="44"/>
      <c r="B88" s="45"/>
      <c r="C88" s="45"/>
      <c r="D88" s="46"/>
      <c r="E88" s="46"/>
      <c r="F88" s="47"/>
      <c r="G88" s="46"/>
      <c r="H88" s="47"/>
    </row>
    <row r="89" spans="1:8" ht="15" x14ac:dyDescent="0.25">
      <c r="A89" s="44"/>
      <c r="B89" s="45"/>
      <c r="C89" s="45"/>
      <c r="D89" s="46"/>
      <c r="E89" s="46"/>
      <c r="F89" s="47"/>
      <c r="G89" s="46"/>
      <c r="H89" s="47"/>
    </row>
    <row r="90" spans="1:8" ht="15" x14ac:dyDescent="0.25">
      <c r="A90" s="44"/>
      <c r="B90" s="45"/>
      <c r="C90" s="45"/>
      <c r="D90" s="46"/>
      <c r="E90" s="46"/>
      <c r="F90" s="47"/>
      <c r="G90" s="46"/>
      <c r="H90" s="47"/>
    </row>
    <row r="91" spans="1:8" ht="15" x14ac:dyDescent="0.25">
      <c r="A91" s="44"/>
      <c r="B91" s="45"/>
      <c r="C91" s="45"/>
      <c r="D91" s="46"/>
      <c r="E91" s="46"/>
      <c r="F91" s="47"/>
      <c r="G91" s="46"/>
      <c r="H91" s="47"/>
    </row>
    <row r="92" spans="1:8" ht="15" x14ac:dyDescent="0.25">
      <c r="A92" s="44"/>
      <c r="B92" s="45"/>
      <c r="C92" s="45"/>
      <c r="D92" s="46"/>
      <c r="E92" s="46"/>
      <c r="F92" s="47"/>
      <c r="G92" s="46"/>
      <c r="H92" s="47"/>
    </row>
    <row r="93" spans="1:8" x14ac:dyDescent="0.2">
      <c r="A93" s="41"/>
    </row>
    <row r="100" ht="15.75" customHeight="1" x14ac:dyDescent="0.2"/>
    <row r="111" ht="15" customHeight="1" x14ac:dyDescent="0.2"/>
    <row r="113" ht="15" customHeight="1" x14ac:dyDescent="0.2"/>
    <row r="126" ht="15" customHeight="1" x14ac:dyDescent="0.2"/>
    <row r="138" ht="15" customHeight="1" x14ac:dyDescent="0.2"/>
    <row r="139" ht="15" customHeight="1" x14ac:dyDescent="0.2"/>
  </sheetData>
  <mergeCells count="26">
    <mergeCell ref="A71:A73"/>
    <mergeCell ref="B71:H71"/>
    <mergeCell ref="D72:F72"/>
    <mergeCell ref="G72:H72"/>
    <mergeCell ref="D34:F34"/>
    <mergeCell ref="G34:H34"/>
    <mergeCell ref="B47:C47"/>
    <mergeCell ref="D47:F47"/>
    <mergeCell ref="G47:H47"/>
    <mergeCell ref="A33:H33"/>
    <mergeCell ref="A46:H46"/>
    <mergeCell ref="B34:C34"/>
    <mergeCell ref="D22:F22"/>
    <mergeCell ref="G22:H22"/>
    <mergeCell ref="B22:C22"/>
    <mergeCell ref="A9:H9"/>
    <mergeCell ref="A21:H21"/>
    <mergeCell ref="B10:C10"/>
    <mergeCell ref="D10:F10"/>
    <mergeCell ref="G10:H10"/>
    <mergeCell ref="A7:H7"/>
    <mergeCell ref="A1:H1"/>
    <mergeCell ref="A2:H2"/>
    <mergeCell ref="A4:H4"/>
    <mergeCell ref="A5:H5"/>
    <mergeCell ref="A6:H6"/>
  </mergeCells>
  <printOptions horizontalCentered="1"/>
  <pageMargins left="0.5" right="0.5" top="0" bottom="0" header="0.3" footer="0.3"/>
  <pageSetup scale="89" fitToHeight="2" orientation="portrait" horizontalDpi="4294967295" verticalDpi="4294967295" r:id="rId1"/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"/>
  <sheetViews>
    <sheetView showGridLines="0" zoomScale="86" zoomScaleNormal="86" workbookViewId="0">
      <selection sqref="A1:F1"/>
    </sheetView>
  </sheetViews>
  <sheetFormatPr defaultColWidth="9.140625" defaultRowHeight="14.25" customHeight="1" x14ac:dyDescent="0.2"/>
  <cols>
    <col min="1" max="1" width="32" style="1" customWidth="1"/>
    <col min="2" max="6" width="13.85546875" style="1" customWidth="1"/>
    <col min="7" max="16384" width="9.140625" style="1"/>
  </cols>
  <sheetData>
    <row r="1" spans="1:6" ht="14.25" customHeight="1" x14ac:dyDescent="0.2">
      <c r="A1" s="235" t="s">
        <v>56</v>
      </c>
      <c r="B1" s="235"/>
      <c r="C1" s="235"/>
      <c r="D1" s="235"/>
      <c r="E1" s="235"/>
      <c r="F1" s="235"/>
    </row>
    <row r="2" spans="1:6" ht="14.25" customHeight="1" x14ac:dyDescent="0.2">
      <c r="A2" s="236" t="s">
        <v>88</v>
      </c>
      <c r="B2" s="236"/>
      <c r="C2" s="236"/>
      <c r="D2" s="236"/>
      <c r="E2" s="236"/>
      <c r="F2" s="236"/>
    </row>
    <row r="3" spans="1:6" ht="14.25" customHeight="1" x14ac:dyDescent="0.25">
      <c r="A3" s="151"/>
      <c r="B3" s="154"/>
      <c r="C3" s="154"/>
      <c r="D3" s="154"/>
      <c r="E3" s="154"/>
      <c r="F3" s="154"/>
    </row>
    <row r="4" spans="1:6" s="83" customFormat="1" ht="14.25" customHeight="1" x14ac:dyDescent="0.25">
      <c r="A4" s="235" t="s">
        <v>66</v>
      </c>
      <c r="B4" s="235"/>
      <c r="C4" s="235"/>
      <c r="D4" s="235"/>
      <c r="E4" s="235"/>
      <c r="F4" s="235"/>
    </row>
    <row r="5" spans="1:6" ht="14.25" customHeight="1" x14ac:dyDescent="0.25">
      <c r="A5" s="237" t="s">
        <v>67</v>
      </c>
      <c r="B5" s="237"/>
      <c r="C5" s="237"/>
      <c r="D5" s="237"/>
      <c r="E5" s="237"/>
      <c r="F5" s="237"/>
    </row>
    <row r="6" spans="1:6" ht="14.25" customHeight="1" x14ac:dyDescent="0.25">
      <c r="A6" s="237" t="s">
        <v>68</v>
      </c>
      <c r="B6" s="237"/>
      <c r="C6" s="237"/>
      <c r="D6" s="237"/>
      <c r="E6" s="237"/>
      <c r="F6" s="237"/>
    </row>
    <row r="7" spans="1:6" ht="14.25" customHeight="1" x14ac:dyDescent="0.25">
      <c r="A7" s="237" t="s">
        <v>61</v>
      </c>
      <c r="B7" s="237"/>
      <c r="C7" s="237"/>
      <c r="D7" s="237"/>
      <c r="E7" s="237"/>
      <c r="F7" s="237"/>
    </row>
    <row r="9" spans="1:6" ht="14.25" customHeight="1" x14ac:dyDescent="0.2">
      <c r="A9" s="261">
        <v>2023</v>
      </c>
      <c r="B9" s="262"/>
      <c r="C9" s="262"/>
      <c r="D9" s="262"/>
      <c r="E9" s="262"/>
      <c r="F9" s="263"/>
    </row>
    <row r="10" spans="1:6" ht="14.25" customHeight="1" x14ac:dyDescent="0.25">
      <c r="A10" s="74"/>
      <c r="B10" s="19"/>
      <c r="C10" s="244" t="s">
        <v>16</v>
      </c>
      <c r="D10" s="245"/>
      <c r="E10" s="249" t="s">
        <v>17</v>
      </c>
      <c r="F10" s="245"/>
    </row>
    <row r="11" spans="1:6" ht="14.25" customHeight="1" x14ac:dyDescent="0.25">
      <c r="A11" s="73" t="s">
        <v>52</v>
      </c>
      <c r="B11" s="90" t="s">
        <v>8</v>
      </c>
      <c r="C11" s="86" t="s">
        <v>36</v>
      </c>
      <c r="D11" s="87" t="s">
        <v>1</v>
      </c>
      <c r="E11" s="85" t="s">
        <v>36</v>
      </c>
      <c r="F11" s="87" t="s">
        <v>1</v>
      </c>
    </row>
    <row r="12" spans="1:6" ht="14.25" customHeight="1" x14ac:dyDescent="0.25">
      <c r="A12" s="77"/>
      <c r="B12" s="78"/>
      <c r="C12" s="79"/>
      <c r="D12" s="80"/>
      <c r="E12" s="81"/>
      <c r="F12" s="82"/>
    </row>
    <row r="13" spans="1:6" ht="14.25" customHeight="1" x14ac:dyDescent="0.2">
      <c r="A13" s="74" t="s">
        <v>82</v>
      </c>
      <c r="B13" s="75">
        <v>608</v>
      </c>
      <c r="C13" s="27">
        <v>858235885.15999997</v>
      </c>
      <c r="D13" s="162">
        <v>1100000</v>
      </c>
      <c r="E13" s="165">
        <v>22284298.780000001</v>
      </c>
      <c r="F13" s="162">
        <v>28875</v>
      </c>
    </row>
    <row r="14" spans="1:6" ht="14.25" customHeight="1" x14ac:dyDescent="0.2">
      <c r="A14" s="74" t="s">
        <v>48</v>
      </c>
      <c r="B14" s="75">
        <v>168</v>
      </c>
      <c r="C14" s="30">
        <v>366468895.10000002</v>
      </c>
      <c r="D14" s="31">
        <v>656961.375</v>
      </c>
      <c r="E14" s="84">
        <v>9352284.8399999999</v>
      </c>
      <c r="F14" s="31">
        <v>16461.490000000002</v>
      </c>
    </row>
    <row r="15" spans="1:6" ht="14.25" customHeight="1" x14ac:dyDescent="0.2">
      <c r="A15" s="74" t="s">
        <v>45</v>
      </c>
      <c r="B15" s="75">
        <v>660</v>
      </c>
      <c r="C15" s="30">
        <v>4422194050</v>
      </c>
      <c r="D15" s="31">
        <v>1000000</v>
      </c>
      <c r="E15" s="84">
        <v>115265317.87</v>
      </c>
      <c r="F15" s="31">
        <v>24937.5</v>
      </c>
    </row>
    <row r="16" spans="1:6" ht="14.25" customHeight="1" x14ac:dyDescent="0.2">
      <c r="A16" s="74" t="s">
        <v>41</v>
      </c>
      <c r="B16" s="75">
        <v>1186</v>
      </c>
      <c r="C16" s="30">
        <v>2965838624.9000001</v>
      </c>
      <c r="D16" s="31">
        <v>1600000</v>
      </c>
      <c r="E16" s="84">
        <v>77659274.609999999</v>
      </c>
      <c r="F16" s="31">
        <v>42000</v>
      </c>
    </row>
    <row r="17" spans="1:6" ht="14.25" customHeight="1" x14ac:dyDescent="0.2">
      <c r="A17" s="136" t="s">
        <v>42</v>
      </c>
      <c r="B17" s="169">
        <v>446</v>
      </c>
      <c r="C17" s="166">
        <v>4747980767.8999996</v>
      </c>
      <c r="D17" s="168">
        <v>3600000</v>
      </c>
      <c r="E17" s="167">
        <v>124197604.19</v>
      </c>
      <c r="F17" s="168">
        <v>93632.28</v>
      </c>
    </row>
    <row r="18" spans="1:6" ht="14.25" customHeight="1" x14ac:dyDescent="0.2">
      <c r="A18" s="74" t="s">
        <v>43</v>
      </c>
      <c r="B18" s="75">
        <v>198</v>
      </c>
      <c r="C18" s="30">
        <v>4110309909.5999999</v>
      </c>
      <c r="D18" s="31">
        <v>3186784.0550000002</v>
      </c>
      <c r="E18" s="84">
        <v>107397568.45999999</v>
      </c>
      <c r="F18" s="31">
        <v>78750</v>
      </c>
    </row>
    <row r="19" spans="1:6" ht="14.25" customHeight="1" x14ac:dyDescent="0.2">
      <c r="A19" s="74" t="s">
        <v>44</v>
      </c>
      <c r="B19" s="75">
        <v>438</v>
      </c>
      <c r="C19" s="30">
        <v>2067949778.7</v>
      </c>
      <c r="D19" s="31">
        <v>1965000</v>
      </c>
      <c r="E19" s="84">
        <v>54126435.350000001</v>
      </c>
      <c r="F19" s="31">
        <v>51581.25</v>
      </c>
    </row>
    <row r="20" spans="1:6" ht="14.25" customHeight="1" x14ac:dyDescent="0.2">
      <c r="A20" s="74" t="s">
        <v>51</v>
      </c>
      <c r="B20" s="75">
        <v>215</v>
      </c>
      <c r="C20" s="30">
        <v>1836793213.7</v>
      </c>
      <c r="D20" s="31">
        <v>2925000</v>
      </c>
      <c r="E20" s="84">
        <v>48188993.670000002</v>
      </c>
      <c r="F20" s="31">
        <v>76781.25</v>
      </c>
    </row>
    <row r="21" spans="1:6" ht="14.25" customHeight="1" x14ac:dyDescent="0.2">
      <c r="A21" s="74" t="s">
        <v>49</v>
      </c>
      <c r="B21" s="75">
        <v>93</v>
      </c>
      <c r="C21" s="30">
        <v>4036274987.5</v>
      </c>
      <c r="D21" s="31">
        <v>8000000</v>
      </c>
      <c r="E21" s="84">
        <v>105906418.06999999</v>
      </c>
      <c r="F21" s="31">
        <v>210000</v>
      </c>
    </row>
    <row r="22" spans="1:6" ht="14.25" customHeight="1" x14ac:dyDescent="0.2">
      <c r="A22" s="74" t="s">
        <v>46</v>
      </c>
      <c r="B22" s="75">
        <v>201</v>
      </c>
      <c r="C22" s="166">
        <v>1991424998.3</v>
      </c>
      <c r="D22" s="31">
        <v>1750000</v>
      </c>
      <c r="E22" s="84">
        <v>52203004.399999999</v>
      </c>
      <c r="F22" s="31">
        <v>45937.5</v>
      </c>
    </row>
    <row r="23" spans="1:6" ht="14.25" customHeight="1" x14ac:dyDescent="0.2">
      <c r="A23" s="74" t="s">
        <v>47</v>
      </c>
      <c r="B23" s="75">
        <v>399</v>
      </c>
      <c r="C23" s="30">
        <v>1003563319</v>
      </c>
      <c r="D23" s="31">
        <v>625000</v>
      </c>
      <c r="E23" s="84">
        <v>25853748.52</v>
      </c>
      <c r="F23" s="31">
        <v>16406.25</v>
      </c>
    </row>
    <row r="24" spans="1:6" ht="14.25" customHeight="1" x14ac:dyDescent="0.2">
      <c r="A24" s="74" t="s">
        <v>50</v>
      </c>
      <c r="B24" s="75">
        <v>60</v>
      </c>
      <c r="C24" s="30">
        <v>439925719</v>
      </c>
      <c r="D24" s="31">
        <v>1600000</v>
      </c>
      <c r="E24" s="84">
        <v>11494891.34</v>
      </c>
      <c r="F24" s="31">
        <v>42000</v>
      </c>
    </row>
    <row r="25" spans="1:6" ht="14.25" customHeight="1" x14ac:dyDescent="0.2">
      <c r="A25" s="74"/>
      <c r="B25" s="75"/>
      <c r="C25" s="30"/>
      <c r="D25" s="25"/>
      <c r="E25" s="84"/>
      <c r="F25" s="25"/>
    </row>
    <row r="26" spans="1:6" ht="14.25" customHeight="1" x14ac:dyDescent="0.25">
      <c r="A26" s="73" t="s">
        <v>2</v>
      </c>
      <c r="B26" s="88">
        <v>4672</v>
      </c>
      <c r="C26" s="34">
        <v>28846960148.860001</v>
      </c>
      <c r="D26" s="161">
        <v>1502513.895</v>
      </c>
      <c r="E26" s="34">
        <v>753929840.0999999</v>
      </c>
      <c r="F26" s="161">
        <v>39375</v>
      </c>
    </row>
    <row r="28" spans="1:6" ht="14.25" customHeight="1" x14ac:dyDescent="0.2">
      <c r="A28" s="261">
        <v>2022</v>
      </c>
      <c r="B28" s="262"/>
      <c r="C28" s="262"/>
      <c r="D28" s="262"/>
      <c r="E28" s="262"/>
      <c r="F28" s="263"/>
    </row>
    <row r="29" spans="1:6" s="135" customFormat="1" ht="14.25" customHeight="1" x14ac:dyDescent="0.25">
      <c r="A29" s="74"/>
      <c r="B29" s="19"/>
      <c r="C29" s="244" t="s">
        <v>16</v>
      </c>
      <c r="D29" s="245"/>
      <c r="E29" s="249" t="s">
        <v>17</v>
      </c>
      <c r="F29" s="245"/>
    </row>
    <row r="30" spans="1:6" ht="14.25" customHeight="1" x14ac:dyDescent="0.25">
      <c r="A30" s="73" t="s">
        <v>52</v>
      </c>
      <c r="B30" s="90" t="s">
        <v>8</v>
      </c>
      <c r="C30" s="86" t="s">
        <v>36</v>
      </c>
      <c r="D30" s="87" t="s">
        <v>1</v>
      </c>
      <c r="E30" s="85" t="s">
        <v>36</v>
      </c>
      <c r="F30" s="87" t="s">
        <v>1</v>
      </c>
    </row>
    <row r="31" spans="1:6" ht="14.25" customHeight="1" x14ac:dyDescent="0.25">
      <c r="A31" s="77"/>
      <c r="B31" s="78"/>
      <c r="C31" s="79"/>
      <c r="D31" s="80"/>
      <c r="E31" s="81"/>
      <c r="F31" s="82"/>
    </row>
    <row r="32" spans="1:6" ht="14.25" customHeight="1" x14ac:dyDescent="0.2">
      <c r="A32" s="74" t="s">
        <v>82</v>
      </c>
      <c r="B32" s="75">
        <v>723</v>
      </c>
      <c r="C32" s="27">
        <v>1124191289.5999999</v>
      </c>
      <c r="D32" s="162">
        <v>1160000</v>
      </c>
      <c r="E32" s="165">
        <v>29221553.809999999</v>
      </c>
      <c r="F32" s="162">
        <v>30450</v>
      </c>
    </row>
    <row r="33" spans="1:6" ht="14.25" customHeight="1" x14ac:dyDescent="0.2">
      <c r="A33" s="74" t="s">
        <v>48</v>
      </c>
      <c r="B33" s="75">
        <v>173</v>
      </c>
      <c r="C33" s="30">
        <v>417999247.12</v>
      </c>
      <c r="D33" s="31">
        <v>750000</v>
      </c>
      <c r="E33" s="84">
        <v>10727471.609999999</v>
      </c>
      <c r="F33" s="31">
        <v>19687.5</v>
      </c>
    </row>
    <row r="34" spans="1:6" ht="14.25" customHeight="1" x14ac:dyDescent="0.2">
      <c r="A34" s="74" t="s">
        <v>45</v>
      </c>
      <c r="B34" s="75">
        <v>645</v>
      </c>
      <c r="C34" s="30">
        <v>6115575349.1000004</v>
      </c>
      <c r="D34" s="31">
        <v>1350000</v>
      </c>
      <c r="E34" s="84">
        <v>160030229.63999999</v>
      </c>
      <c r="F34" s="31">
        <v>35437.5</v>
      </c>
    </row>
    <row r="35" spans="1:6" ht="14.25" customHeight="1" x14ac:dyDescent="0.2">
      <c r="A35" s="74" t="s">
        <v>41</v>
      </c>
      <c r="B35" s="75">
        <v>1617</v>
      </c>
      <c r="C35" s="30">
        <v>4249200120.0999999</v>
      </c>
      <c r="D35" s="31">
        <v>1668288</v>
      </c>
      <c r="E35" s="84">
        <v>111263803.41</v>
      </c>
      <c r="F35" s="31">
        <v>43792.56</v>
      </c>
    </row>
    <row r="36" spans="1:6" ht="14.25" customHeight="1" x14ac:dyDescent="0.2">
      <c r="A36" s="136" t="s">
        <v>42</v>
      </c>
      <c r="B36" s="169">
        <v>676</v>
      </c>
      <c r="C36" s="166">
        <v>12457126534</v>
      </c>
      <c r="D36" s="168">
        <v>5000000</v>
      </c>
      <c r="E36" s="167">
        <v>323987727.32999998</v>
      </c>
      <c r="F36" s="168">
        <v>131250</v>
      </c>
    </row>
    <row r="37" spans="1:6" ht="14.25" customHeight="1" x14ac:dyDescent="0.2">
      <c r="A37" s="74" t="s">
        <v>43</v>
      </c>
      <c r="B37" s="75">
        <v>222</v>
      </c>
      <c r="C37" s="30">
        <v>4625751166.1000004</v>
      </c>
      <c r="D37" s="31">
        <v>2475000</v>
      </c>
      <c r="E37" s="84">
        <v>121433842.31</v>
      </c>
      <c r="F37" s="31">
        <v>64968.75</v>
      </c>
    </row>
    <row r="38" spans="1:6" ht="14.25" customHeight="1" x14ac:dyDescent="0.2">
      <c r="A38" s="74" t="s">
        <v>44</v>
      </c>
      <c r="B38" s="75">
        <v>527</v>
      </c>
      <c r="C38" s="30">
        <v>2252568093.1999998</v>
      </c>
      <c r="D38" s="31">
        <v>2125000</v>
      </c>
      <c r="E38" s="84">
        <v>58962158.75</v>
      </c>
      <c r="F38" s="31">
        <v>55781.25</v>
      </c>
    </row>
    <row r="39" spans="1:6" ht="14.25" customHeight="1" x14ac:dyDescent="0.2">
      <c r="A39" s="74" t="s">
        <v>51</v>
      </c>
      <c r="B39" s="75">
        <v>278</v>
      </c>
      <c r="C39" s="30">
        <v>2810741743.0999999</v>
      </c>
      <c r="D39" s="31">
        <v>3850000</v>
      </c>
      <c r="E39" s="84">
        <v>73735296.730000004</v>
      </c>
      <c r="F39" s="31">
        <v>101062.5</v>
      </c>
    </row>
    <row r="40" spans="1:6" ht="14.25" customHeight="1" x14ac:dyDescent="0.2">
      <c r="A40" s="74" t="s">
        <v>49</v>
      </c>
      <c r="B40" s="75">
        <v>96</v>
      </c>
      <c r="C40" s="30">
        <v>3000508305.6999998</v>
      </c>
      <c r="D40" s="31">
        <v>6986867.125</v>
      </c>
      <c r="E40" s="84">
        <v>78749876.799999997</v>
      </c>
      <c r="F40" s="31">
        <v>183405.26</v>
      </c>
    </row>
    <row r="41" spans="1:6" ht="14.25" customHeight="1" x14ac:dyDescent="0.2">
      <c r="A41" s="74" t="s">
        <v>46</v>
      </c>
      <c r="B41" s="75">
        <v>248</v>
      </c>
      <c r="C41" s="166">
        <v>1400070796.0999999</v>
      </c>
      <c r="D41" s="31">
        <v>1967500</v>
      </c>
      <c r="E41" s="84">
        <v>36645202.399999999</v>
      </c>
      <c r="F41" s="31">
        <v>51646.875</v>
      </c>
    </row>
    <row r="42" spans="1:6" s="83" customFormat="1" ht="14.25" customHeight="1" x14ac:dyDescent="0.25">
      <c r="A42" s="74" t="s">
        <v>47</v>
      </c>
      <c r="B42" s="75">
        <v>389</v>
      </c>
      <c r="C42" s="30">
        <v>1629350339.9000001</v>
      </c>
      <c r="D42" s="31">
        <v>640000</v>
      </c>
      <c r="E42" s="84">
        <v>42281429.039999999</v>
      </c>
      <c r="F42" s="31">
        <v>16800</v>
      </c>
    </row>
    <row r="43" spans="1:6" ht="14.25" customHeight="1" x14ac:dyDescent="0.2">
      <c r="A43" s="74" t="s">
        <v>50</v>
      </c>
      <c r="B43" s="75">
        <v>71</v>
      </c>
      <c r="C43" s="30">
        <v>411101481.19</v>
      </c>
      <c r="D43" s="31">
        <v>1221000</v>
      </c>
      <c r="E43" s="84">
        <v>10751786.76</v>
      </c>
      <c r="F43" s="31">
        <v>32051.25</v>
      </c>
    </row>
    <row r="44" spans="1:6" ht="14.25" customHeight="1" x14ac:dyDescent="0.2">
      <c r="A44" s="74"/>
      <c r="B44" s="75"/>
      <c r="C44" s="30"/>
      <c r="D44" s="25"/>
      <c r="E44" s="84"/>
      <c r="F44" s="25"/>
    </row>
    <row r="45" spans="1:6" ht="14.25" customHeight="1" x14ac:dyDescent="0.25">
      <c r="A45" s="73" t="s">
        <v>2</v>
      </c>
      <c r="B45" s="88">
        <v>5665</v>
      </c>
      <c r="C45" s="34">
        <v>40494184465.209999</v>
      </c>
      <c r="D45" s="161">
        <v>1680000</v>
      </c>
      <c r="E45" s="34">
        <v>1057790378.5899998</v>
      </c>
      <c r="F45" s="161">
        <v>43968.75</v>
      </c>
    </row>
    <row r="46" spans="1:6" ht="14.25" customHeight="1" x14ac:dyDescent="0.25">
      <c r="A46" s="83"/>
      <c r="B46" s="89"/>
      <c r="C46" s="89"/>
      <c r="D46" s="57"/>
      <c r="E46" s="38"/>
      <c r="F46" s="38"/>
    </row>
    <row r="47" spans="1:6" ht="14.25" customHeight="1" x14ac:dyDescent="0.2">
      <c r="A47" s="258" t="s">
        <v>53</v>
      </c>
      <c r="B47" s="259"/>
      <c r="C47" s="259"/>
      <c r="D47" s="259"/>
      <c r="E47" s="259"/>
      <c r="F47" s="260"/>
    </row>
    <row r="48" spans="1:6" ht="14.25" customHeight="1" x14ac:dyDescent="0.25">
      <c r="A48" s="92"/>
      <c r="B48" s="93"/>
      <c r="C48" s="255" t="s">
        <v>16</v>
      </c>
      <c r="D48" s="256"/>
      <c r="E48" s="257" t="s">
        <v>17</v>
      </c>
      <c r="F48" s="256"/>
    </row>
    <row r="49" spans="1:6" ht="14.25" customHeight="1" x14ac:dyDescent="0.25">
      <c r="A49" s="73" t="s">
        <v>52</v>
      </c>
      <c r="B49" s="94" t="s">
        <v>8</v>
      </c>
      <c r="C49" s="95" t="s">
        <v>36</v>
      </c>
      <c r="D49" s="96" t="s">
        <v>1</v>
      </c>
      <c r="E49" s="97" t="s">
        <v>36</v>
      </c>
      <c r="F49" s="96" t="s">
        <v>1</v>
      </c>
    </row>
    <row r="50" spans="1:6" ht="14.25" customHeight="1" x14ac:dyDescent="0.25">
      <c r="A50" s="98"/>
      <c r="B50" s="99"/>
      <c r="C50" s="100"/>
      <c r="D50" s="101"/>
      <c r="E50" s="102"/>
      <c r="F50" s="103"/>
    </row>
    <row r="51" spans="1:6" ht="14.25" customHeight="1" x14ac:dyDescent="0.2">
      <c r="A51" s="74" t="s">
        <v>82</v>
      </c>
      <c r="B51" s="91">
        <f>B13/B32-1</f>
        <v>-0.1590594744121715</v>
      </c>
      <c r="C51" s="171">
        <f>C13/C32-1</f>
        <v>-0.23657486666226524</v>
      </c>
      <c r="D51" s="171">
        <f>D13/D32-1</f>
        <v>-5.1724137931034475E-2</v>
      </c>
      <c r="E51" s="105">
        <f>E13/E32-1</f>
        <v>-0.23740199015789432</v>
      </c>
      <c r="F51" s="29">
        <f>F13/F32-1</f>
        <v>-5.1724137931034475E-2</v>
      </c>
    </row>
    <row r="52" spans="1:6" ht="14.25" customHeight="1" x14ac:dyDescent="0.2">
      <c r="A52" s="74" t="s">
        <v>48</v>
      </c>
      <c r="B52" s="91">
        <f t="shared" ref="B52:F52" si="0">B14/B33-1</f>
        <v>-2.8901734104046284E-2</v>
      </c>
      <c r="C52" s="171">
        <f t="shared" si="0"/>
        <v>-0.12327857615783344</v>
      </c>
      <c r="D52" s="171">
        <f t="shared" si="0"/>
        <v>-0.12405149999999998</v>
      </c>
      <c r="E52" s="105">
        <f t="shared" si="0"/>
        <v>-0.12819300017704727</v>
      </c>
      <c r="F52" s="29">
        <f t="shared" si="0"/>
        <v>-0.16386082539682534</v>
      </c>
    </row>
    <row r="53" spans="1:6" ht="14.25" customHeight="1" x14ac:dyDescent="0.2">
      <c r="A53" s="74" t="s">
        <v>45</v>
      </c>
      <c r="B53" s="91">
        <f t="shared" ref="B53:F53" si="1">B15/B34-1</f>
        <v>2.3255813953488413E-2</v>
      </c>
      <c r="C53" s="171">
        <f t="shared" si="1"/>
        <v>-0.2768964819228672</v>
      </c>
      <c r="D53" s="171">
        <f t="shared" si="1"/>
        <v>-0.2592592592592593</v>
      </c>
      <c r="E53" s="105">
        <f t="shared" si="1"/>
        <v>-0.27972784811158502</v>
      </c>
      <c r="F53" s="29">
        <f t="shared" si="1"/>
        <v>-0.29629629629629628</v>
      </c>
    </row>
    <row r="54" spans="1:6" ht="14.25" customHeight="1" x14ac:dyDescent="0.2">
      <c r="A54" s="74" t="s">
        <v>41</v>
      </c>
      <c r="B54" s="91">
        <f t="shared" ref="B54:F54" si="2">B16/B35-1</f>
        <v>-0.2665429808286951</v>
      </c>
      <c r="C54" s="171">
        <f t="shared" si="2"/>
        <v>-0.30202425372467456</v>
      </c>
      <c r="D54" s="171">
        <f t="shared" si="2"/>
        <v>-4.0932980396670149E-2</v>
      </c>
      <c r="E54" s="105">
        <f t="shared" si="2"/>
        <v>-0.30202570620536362</v>
      </c>
      <c r="F54" s="29">
        <f t="shared" si="2"/>
        <v>-4.0932980396670038E-2</v>
      </c>
    </row>
    <row r="55" spans="1:6" ht="14.25" customHeight="1" x14ac:dyDescent="0.2">
      <c r="A55" s="74" t="s">
        <v>42</v>
      </c>
      <c r="B55" s="91">
        <f t="shared" ref="B55:F55" si="3">B17/B36-1</f>
        <v>-0.34023668639053251</v>
      </c>
      <c r="C55" s="171">
        <f t="shared" si="3"/>
        <v>-0.61885425543835937</v>
      </c>
      <c r="D55" s="171">
        <f t="shared" si="3"/>
        <v>-0.28000000000000003</v>
      </c>
      <c r="E55" s="105">
        <f t="shared" si="3"/>
        <v>-0.61665954073779572</v>
      </c>
      <c r="F55" s="29">
        <f t="shared" si="3"/>
        <v>-0.28661119999999995</v>
      </c>
    </row>
    <row r="56" spans="1:6" ht="14.25" customHeight="1" x14ac:dyDescent="0.2">
      <c r="A56" s="74" t="s">
        <v>43</v>
      </c>
      <c r="B56" s="91">
        <f t="shared" ref="B56:F56" si="4">B18/B37-1</f>
        <v>-0.10810810810810811</v>
      </c>
      <c r="C56" s="171">
        <f t="shared" si="4"/>
        <v>-0.11142866055516176</v>
      </c>
      <c r="D56" s="171">
        <f t="shared" si="4"/>
        <v>0.28758951717171732</v>
      </c>
      <c r="E56" s="105">
        <f t="shared" si="4"/>
        <v>-0.11558782611990304</v>
      </c>
      <c r="F56" s="29">
        <f t="shared" si="4"/>
        <v>0.21212121212121215</v>
      </c>
    </row>
    <row r="57" spans="1:6" ht="14.25" customHeight="1" x14ac:dyDescent="0.2">
      <c r="A57" s="74" t="s">
        <v>44</v>
      </c>
      <c r="B57" s="91">
        <f t="shared" ref="B57:F57" si="5">B19/B38-1</f>
        <v>-0.16888045540796959</v>
      </c>
      <c r="C57" s="171">
        <f t="shared" si="5"/>
        <v>-8.1959038244979743E-2</v>
      </c>
      <c r="D57" s="171">
        <f t="shared" si="5"/>
        <v>-7.5294117647058845E-2</v>
      </c>
      <c r="E57" s="105">
        <f t="shared" si="5"/>
        <v>-8.2014015472254065E-2</v>
      </c>
      <c r="F57" s="29">
        <f t="shared" si="5"/>
        <v>-7.5294117647058845E-2</v>
      </c>
    </row>
    <row r="58" spans="1:6" ht="14.25" customHeight="1" x14ac:dyDescent="0.2">
      <c r="A58" s="74" t="s">
        <v>51</v>
      </c>
      <c r="B58" s="91">
        <f t="shared" ref="B58:F58" si="6">B20/B39-1</f>
        <v>-0.22661870503597126</v>
      </c>
      <c r="C58" s="171">
        <f t="shared" si="6"/>
        <v>-0.34650943360090447</v>
      </c>
      <c r="D58" s="171">
        <f t="shared" si="6"/>
        <v>-0.24025974025974028</v>
      </c>
      <c r="E58" s="105">
        <f t="shared" si="6"/>
        <v>-0.34645962236436234</v>
      </c>
      <c r="F58" s="29">
        <f t="shared" si="6"/>
        <v>-0.24025974025974028</v>
      </c>
    </row>
    <row r="59" spans="1:6" ht="14.25" customHeight="1" x14ac:dyDescent="0.2">
      <c r="A59" s="74" t="s">
        <v>49</v>
      </c>
      <c r="B59" s="91">
        <f t="shared" ref="B59:F59" si="7">B21/B40-1</f>
        <v>-3.125E-2</v>
      </c>
      <c r="C59" s="171">
        <f t="shared" si="7"/>
        <v>0.34519707205355066</v>
      </c>
      <c r="D59" s="171">
        <f t="shared" si="7"/>
        <v>0.14500531595554</v>
      </c>
      <c r="E59" s="105">
        <f t="shared" si="7"/>
        <v>0.34484550799957558</v>
      </c>
      <c r="F59" s="29">
        <f t="shared" si="7"/>
        <v>0.14500532863670323</v>
      </c>
    </row>
    <row r="60" spans="1:6" ht="14.25" customHeight="1" x14ac:dyDescent="0.2">
      <c r="A60" s="74" t="s">
        <v>46</v>
      </c>
      <c r="B60" s="91">
        <f t="shared" ref="B60:F60" si="8">B22/B41-1</f>
        <v>-0.18951612903225812</v>
      </c>
      <c r="C60" s="171">
        <f t="shared" si="8"/>
        <v>0.42237449980905306</v>
      </c>
      <c r="D60" s="171">
        <f t="shared" si="8"/>
        <v>-0.11054637865311312</v>
      </c>
      <c r="E60" s="105">
        <f t="shared" si="8"/>
        <v>0.4245522191467006</v>
      </c>
      <c r="F60" s="29">
        <f t="shared" si="8"/>
        <v>-0.11054637865311312</v>
      </c>
    </row>
    <row r="61" spans="1:6" ht="14.25" customHeight="1" x14ac:dyDescent="0.2">
      <c r="A61" s="74" t="s">
        <v>47</v>
      </c>
      <c r="B61" s="91">
        <f t="shared" ref="B61:F61" si="9">B23/B42-1</f>
        <v>2.5706940874036022E-2</v>
      </c>
      <c r="C61" s="171">
        <f t="shared" si="9"/>
        <v>-0.38407149498517745</v>
      </c>
      <c r="D61" s="171">
        <f t="shared" si="9"/>
        <v>-2.34375E-2</v>
      </c>
      <c r="E61" s="105">
        <f t="shared" si="9"/>
        <v>-0.38853181864924025</v>
      </c>
      <c r="F61" s="29">
        <f t="shared" si="9"/>
        <v>-2.34375E-2</v>
      </c>
    </row>
    <row r="62" spans="1:6" ht="14.25" customHeight="1" x14ac:dyDescent="0.2">
      <c r="A62" s="74" t="s">
        <v>50</v>
      </c>
      <c r="B62" s="91">
        <f t="shared" ref="B62:F64" si="10">B24/B43-1</f>
        <v>-0.15492957746478875</v>
      </c>
      <c r="C62" s="171">
        <f t="shared" si="10"/>
        <v>7.0114653264112814E-2</v>
      </c>
      <c r="D62" s="171">
        <f t="shared" si="10"/>
        <v>0.31040131040131036</v>
      </c>
      <c r="E62" s="105">
        <f t="shared" si="10"/>
        <v>6.9114519901434468E-2</v>
      </c>
      <c r="F62" s="29">
        <f t="shared" si="10"/>
        <v>0.31040131040131036</v>
      </c>
    </row>
    <row r="63" spans="1:6" ht="14.25" customHeight="1" x14ac:dyDescent="0.2">
      <c r="A63" s="104"/>
      <c r="B63" s="91"/>
      <c r="C63" s="52"/>
      <c r="D63" s="76"/>
      <c r="E63" s="105"/>
      <c r="F63" s="76"/>
    </row>
    <row r="64" spans="1:6" ht="14.25" customHeight="1" x14ac:dyDescent="0.25">
      <c r="A64" s="106" t="s">
        <v>2</v>
      </c>
      <c r="B64" s="107">
        <f t="shared" si="10"/>
        <v>-0.17528684907325687</v>
      </c>
      <c r="C64" s="55">
        <f t="shared" si="10"/>
        <v>-0.28762708695507977</v>
      </c>
      <c r="D64" s="54">
        <f t="shared" si="10"/>
        <v>-0.10564649107142854</v>
      </c>
      <c r="E64" s="176">
        <f>E26/E45-1</f>
        <v>-0.28725969212826086</v>
      </c>
      <c r="F64" s="54">
        <f>F26/F45-1</f>
        <v>-0.10447761194029848</v>
      </c>
    </row>
    <row r="68" spans="1:2" ht="14.25" customHeight="1" x14ac:dyDescent="0.2">
      <c r="A68" s="177"/>
      <c r="B68" s="177"/>
    </row>
    <row r="69" spans="1:2" ht="14.25" customHeight="1" x14ac:dyDescent="0.2">
      <c r="A69" s="177"/>
      <c r="B69" s="177"/>
    </row>
    <row r="70" spans="1:2" ht="14.25" customHeight="1" x14ac:dyDescent="0.2">
      <c r="A70" s="177"/>
      <c r="B70" s="177"/>
    </row>
    <row r="71" spans="1:2" ht="14.25" customHeight="1" x14ac:dyDescent="0.2">
      <c r="A71" s="177"/>
      <c r="B71" s="177"/>
    </row>
    <row r="72" spans="1:2" ht="14.25" customHeight="1" x14ac:dyDescent="0.2">
      <c r="A72" s="177"/>
      <c r="B72" s="177"/>
    </row>
    <row r="73" spans="1:2" ht="14.25" customHeight="1" x14ac:dyDescent="0.2">
      <c r="A73" s="177"/>
      <c r="B73" s="177"/>
    </row>
  </sheetData>
  <mergeCells count="15">
    <mergeCell ref="A7:F7"/>
    <mergeCell ref="C48:D48"/>
    <mergeCell ref="E48:F48"/>
    <mergeCell ref="A47:F47"/>
    <mergeCell ref="A28:F28"/>
    <mergeCell ref="C29:D29"/>
    <mergeCell ref="E29:F29"/>
    <mergeCell ref="A9:F9"/>
    <mergeCell ref="C10:D10"/>
    <mergeCell ref="E10:F10"/>
    <mergeCell ref="A1:F1"/>
    <mergeCell ref="A2:F2"/>
    <mergeCell ref="A4:F4"/>
    <mergeCell ref="A5:F5"/>
    <mergeCell ref="A6:F6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303E-984B-48C5-9623-D7510CC80774}">
  <dimension ref="A1:E56"/>
  <sheetViews>
    <sheetView showGridLines="0" zoomScaleNormal="100" workbookViewId="0">
      <selection sqref="A1:E1"/>
    </sheetView>
  </sheetViews>
  <sheetFormatPr defaultRowHeight="12.75" x14ac:dyDescent="0.2"/>
  <cols>
    <col min="1" max="1" width="26.85546875" style="186" customWidth="1"/>
    <col min="2" max="2" width="13.7109375" style="186" customWidth="1"/>
    <col min="3" max="3" width="15.5703125" style="186" customWidth="1"/>
    <col min="4" max="4" width="15.28515625" style="186" customWidth="1"/>
    <col min="5" max="5" width="28.5703125" style="186" customWidth="1"/>
    <col min="6" max="16384" width="9.140625" style="186"/>
  </cols>
  <sheetData>
    <row r="1" spans="1:5" ht="15.75" x14ac:dyDescent="0.25">
      <c r="A1" s="267" t="s">
        <v>56</v>
      </c>
      <c r="B1" s="267"/>
      <c r="C1" s="267"/>
      <c r="D1" s="267"/>
      <c r="E1" s="267"/>
    </row>
    <row r="2" spans="1:5" ht="15.75" x14ac:dyDescent="0.25">
      <c r="A2" s="267" t="s">
        <v>88</v>
      </c>
      <c r="B2" s="267"/>
      <c r="C2" s="267"/>
      <c r="D2" s="267"/>
      <c r="E2" s="267"/>
    </row>
    <row r="3" spans="1:5" x14ac:dyDescent="0.2">
      <c r="A3" s="187"/>
      <c r="B3" s="188"/>
      <c r="C3" s="188"/>
      <c r="D3" s="188"/>
      <c r="E3" s="188"/>
    </row>
    <row r="4" spans="1:5" ht="15.75" x14ac:dyDescent="0.25">
      <c r="A4" s="267" t="s">
        <v>69</v>
      </c>
      <c r="B4" s="267"/>
      <c r="C4" s="267"/>
      <c r="D4" s="267"/>
      <c r="E4" s="267"/>
    </row>
    <row r="5" spans="1:5" ht="15.75" x14ac:dyDescent="0.25">
      <c r="A5" s="267" t="s">
        <v>89</v>
      </c>
      <c r="B5" s="267"/>
      <c r="C5" s="267"/>
      <c r="D5" s="267"/>
      <c r="E5" s="267"/>
    </row>
    <row r="6" spans="1:5" ht="15.75" x14ac:dyDescent="0.25">
      <c r="A6" s="267" t="s">
        <v>138</v>
      </c>
      <c r="B6" s="267"/>
      <c r="C6" s="267"/>
      <c r="D6" s="267"/>
      <c r="E6" s="267"/>
    </row>
    <row r="7" spans="1:5" ht="15" x14ac:dyDescent="0.25">
      <c r="A7" s="189"/>
    </row>
    <row r="8" spans="1:5" ht="15" x14ac:dyDescent="0.25">
      <c r="A8" s="264" t="s">
        <v>40</v>
      </c>
      <c r="B8" s="265"/>
      <c r="C8" s="265"/>
      <c r="D8" s="265"/>
      <c r="E8" s="266"/>
    </row>
    <row r="9" spans="1:5" ht="25.5" x14ac:dyDescent="0.2">
      <c r="A9" s="190" t="s">
        <v>90</v>
      </c>
      <c r="B9" s="191" t="s">
        <v>15</v>
      </c>
      <c r="C9" s="192" t="s">
        <v>16</v>
      </c>
      <c r="D9" s="192" t="s">
        <v>91</v>
      </c>
      <c r="E9" s="193" t="s">
        <v>52</v>
      </c>
    </row>
    <row r="10" spans="1:5" x14ac:dyDescent="0.2">
      <c r="A10" s="194"/>
      <c r="B10" s="195"/>
      <c r="C10" s="196"/>
      <c r="D10" s="196"/>
      <c r="E10" s="197"/>
    </row>
    <row r="11" spans="1:5" ht="12.75" customHeight="1" x14ac:dyDescent="0.2">
      <c r="A11" s="198" t="s">
        <v>92</v>
      </c>
      <c r="B11" s="199" t="s">
        <v>3</v>
      </c>
      <c r="C11" s="200">
        <v>75000000</v>
      </c>
      <c r="D11" s="200">
        <v>1068750</v>
      </c>
      <c r="E11" s="201" t="s">
        <v>93</v>
      </c>
    </row>
    <row r="12" spans="1:5" ht="12.75" customHeight="1" x14ac:dyDescent="0.2">
      <c r="A12" s="198" t="s">
        <v>94</v>
      </c>
      <c r="B12" s="199" t="s">
        <v>3</v>
      </c>
      <c r="C12" s="202">
        <v>67879875</v>
      </c>
      <c r="D12" s="202">
        <v>967288.22</v>
      </c>
      <c r="E12" s="201" t="s">
        <v>93</v>
      </c>
    </row>
    <row r="13" spans="1:5" ht="12.75" customHeight="1" x14ac:dyDescent="0.2">
      <c r="A13" s="198" t="s">
        <v>95</v>
      </c>
      <c r="B13" s="199" t="s">
        <v>3</v>
      </c>
      <c r="C13" s="202">
        <v>65835099</v>
      </c>
      <c r="D13" s="202">
        <v>938150.16</v>
      </c>
      <c r="E13" s="201" t="s">
        <v>93</v>
      </c>
    </row>
    <row r="14" spans="1:5" ht="12.75" customHeight="1" x14ac:dyDescent="0.2">
      <c r="A14" s="198" t="s">
        <v>96</v>
      </c>
      <c r="B14" s="199" t="s">
        <v>3</v>
      </c>
      <c r="C14" s="202">
        <v>65600000</v>
      </c>
      <c r="D14" s="202">
        <v>934800</v>
      </c>
      <c r="E14" s="201" t="s">
        <v>93</v>
      </c>
    </row>
    <row r="15" spans="1:5" ht="12.75" customHeight="1" x14ac:dyDescent="0.2">
      <c r="A15" s="198" t="s">
        <v>97</v>
      </c>
      <c r="B15" s="199" t="s">
        <v>3</v>
      </c>
      <c r="C15" s="202">
        <v>52952250</v>
      </c>
      <c r="D15" s="202">
        <v>754569.56</v>
      </c>
      <c r="E15" s="201" t="s">
        <v>93</v>
      </c>
    </row>
    <row r="16" spans="1:5" ht="12.75" customHeight="1" x14ac:dyDescent="0.2">
      <c r="A16" s="198" t="s">
        <v>98</v>
      </c>
      <c r="B16" s="199" t="s">
        <v>3</v>
      </c>
      <c r="C16" s="202">
        <v>52000000</v>
      </c>
      <c r="D16" s="202">
        <v>741000</v>
      </c>
      <c r="E16" s="201" t="s">
        <v>93</v>
      </c>
    </row>
    <row r="17" spans="1:5" ht="12.75" customHeight="1" x14ac:dyDescent="0.2">
      <c r="A17" s="198" t="s">
        <v>99</v>
      </c>
      <c r="B17" s="199" t="s">
        <v>3</v>
      </c>
      <c r="C17" s="202">
        <v>50000000</v>
      </c>
      <c r="D17" s="202">
        <v>712500</v>
      </c>
      <c r="E17" s="201" t="s">
        <v>93</v>
      </c>
    </row>
    <row r="18" spans="1:5" ht="12.75" customHeight="1" x14ac:dyDescent="0.2">
      <c r="A18" s="198" t="s">
        <v>97</v>
      </c>
      <c r="B18" s="199" t="s">
        <v>3</v>
      </c>
      <c r="C18" s="202">
        <v>47200000</v>
      </c>
      <c r="D18" s="202">
        <v>672600</v>
      </c>
      <c r="E18" s="201" t="s">
        <v>93</v>
      </c>
    </row>
    <row r="19" spans="1:5" ht="12.75" customHeight="1" x14ac:dyDescent="0.2">
      <c r="A19" s="198" t="s">
        <v>100</v>
      </c>
      <c r="B19" s="199" t="s">
        <v>3</v>
      </c>
      <c r="C19" s="202">
        <v>47000000</v>
      </c>
      <c r="D19" s="202">
        <v>669750</v>
      </c>
      <c r="E19" s="201" t="s">
        <v>101</v>
      </c>
    </row>
    <row r="20" spans="1:5" ht="12.75" customHeight="1" x14ac:dyDescent="0.2">
      <c r="A20" s="198" t="s">
        <v>97</v>
      </c>
      <c r="B20" s="199" t="s">
        <v>3</v>
      </c>
      <c r="C20" s="202">
        <v>45999847.909999996</v>
      </c>
      <c r="D20" s="202">
        <v>655497.82999999996</v>
      </c>
      <c r="E20" s="201" t="s">
        <v>93</v>
      </c>
    </row>
    <row r="21" spans="1:5" ht="12.75" customHeight="1" x14ac:dyDescent="0.2">
      <c r="A21" s="198" t="s">
        <v>97</v>
      </c>
      <c r="B21" s="199" t="s">
        <v>3</v>
      </c>
      <c r="C21" s="202">
        <v>44866212.5</v>
      </c>
      <c r="D21" s="202">
        <v>639343.53</v>
      </c>
      <c r="E21" s="201" t="s">
        <v>93</v>
      </c>
    </row>
    <row r="22" spans="1:5" ht="12.75" customHeight="1" x14ac:dyDescent="0.2">
      <c r="A22" s="198" t="s">
        <v>102</v>
      </c>
      <c r="B22" s="199" t="s">
        <v>3</v>
      </c>
      <c r="C22" s="202">
        <v>41000000</v>
      </c>
      <c r="D22" s="202">
        <v>584250</v>
      </c>
      <c r="E22" s="201" t="s">
        <v>101</v>
      </c>
    </row>
    <row r="23" spans="1:5" ht="12.75" customHeight="1" x14ac:dyDescent="0.2">
      <c r="A23" s="198" t="s">
        <v>103</v>
      </c>
      <c r="B23" s="199" t="s">
        <v>3</v>
      </c>
      <c r="C23" s="202">
        <v>41000000</v>
      </c>
      <c r="D23" s="202">
        <v>584250</v>
      </c>
      <c r="E23" s="201" t="s">
        <v>101</v>
      </c>
    </row>
    <row r="24" spans="1:5" ht="12.75" customHeight="1" x14ac:dyDescent="0.2">
      <c r="A24" s="198" t="s">
        <v>104</v>
      </c>
      <c r="B24" s="199" t="s">
        <v>3</v>
      </c>
      <c r="C24" s="202">
        <v>40000000</v>
      </c>
      <c r="D24" s="202">
        <v>570000</v>
      </c>
      <c r="E24" s="201" t="s">
        <v>93</v>
      </c>
    </row>
    <row r="25" spans="1:5" ht="12.75" customHeight="1" x14ac:dyDescent="0.2">
      <c r="A25" s="198" t="s">
        <v>98</v>
      </c>
      <c r="B25" s="199" t="s">
        <v>3</v>
      </c>
      <c r="C25" s="202">
        <v>38500000</v>
      </c>
      <c r="D25" s="202">
        <v>548625</v>
      </c>
      <c r="E25" s="201" t="s">
        <v>93</v>
      </c>
    </row>
    <row r="26" spans="1:5" ht="12.75" customHeight="1" x14ac:dyDescent="0.2">
      <c r="A26" s="198" t="s">
        <v>105</v>
      </c>
      <c r="B26" s="199" t="s">
        <v>3</v>
      </c>
      <c r="C26" s="202">
        <v>38250000</v>
      </c>
      <c r="D26" s="202">
        <v>545062.5</v>
      </c>
      <c r="E26" s="201" t="s">
        <v>93</v>
      </c>
    </row>
    <row r="27" spans="1:5" ht="12.75" customHeight="1" x14ac:dyDescent="0.2">
      <c r="A27" s="198" t="s">
        <v>96</v>
      </c>
      <c r="B27" s="199" t="s">
        <v>3</v>
      </c>
      <c r="C27" s="202">
        <v>37500000</v>
      </c>
      <c r="D27" s="202">
        <v>534375</v>
      </c>
      <c r="E27" s="201" t="s">
        <v>93</v>
      </c>
    </row>
    <row r="28" spans="1:5" ht="12.75" customHeight="1" x14ac:dyDescent="0.2">
      <c r="A28" s="198" t="s">
        <v>92</v>
      </c>
      <c r="B28" s="199" t="s">
        <v>3</v>
      </c>
      <c r="C28" s="202">
        <v>36850000</v>
      </c>
      <c r="D28" s="202">
        <v>525112.5</v>
      </c>
      <c r="E28" s="201" t="s">
        <v>93</v>
      </c>
    </row>
    <row r="29" spans="1:5" ht="12.75" customHeight="1" x14ac:dyDescent="0.2">
      <c r="A29" s="198" t="s">
        <v>106</v>
      </c>
      <c r="B29" s="199" t="s">
        <v>3</v>
      </c>
      <c r="C29" s="202">
        <v>36000000</v>
      </c>
      <c r="D29" s="202">
        <v>513000</v>
      </c>
      <c r="E29" s="201" t="s">
        <v>101</v>
      </c>
    </row>
    <row r="30" spans="1:5" ht="12.75" customHeight="1" x14ac:dyDescent="0.2">
      <c r="A30" s="198" t="s">
        <v>107</v>
      </c>
      <c r="B30" s="199" t="s">
        <v>3</v>
      </c>
      <c r="C30" s="202">
        <v>36000000</v>
      </c>
      <c r="D30" s="202">
        <v>513000</v>
      </c>
      <c r="E30" s="201" t="s">
        <v>93</v>
      </c>
    </row>
    <row r="31" spans="1:5" x14ac:dyDescent="0.2">
      <c r="A31" s="203"/>
      <c r="B31" s="204"/>
      <c r="C31" s="205"/>
      <c r="D31" s="205"/>
      <c r="E31" s="206"/>
    </row>
    <row r="32" spans="1:5" ht="15" x14ac:dyDescent="0.25">
      <c r="A32" s="264" t="s">
        <v>38</v>
      </c>
      <c r="B32" s="265"/>
      <c r="C32" s="265"/>
      <c r="D32" s="265"/>
      <c r="E32" s="266"/>
    </row>
    <row r="33" spans="1:5" ht="25.5" x14ac:dyDescent="0.2">
      <c r="A33" s="190" t="s">
        <v>90</v>
      </c>
      <c r="B33" s="191" t="s">
        <v>15</v>
      </c>
      <c r="C33" s="192" t="s">
        <v>16</v>
      </c>
      <c r="D33" s="192" t="s">
        <v>91</v>
      </c>
      <c r="E33" s="193" t="s">
        <v>52</v>
      </c>
    </row>
    <row r="34" spans="1:5" x14ac:dyDescent="0.2">
      <c r="A34" s="194"/>
      <c r="B34" s="195"/>
      <c r="C34" s="195"/>
      <c r="D34" s="195"/>
      <c r="E34" s="197"/>
    </row>
    <row r="35" spans="1:5" ht="12.75" customHeight="1" x14ac:dyDescent="0.2">
      <c r="A35" s="207" t="s">
        <v>108</v>
      </c>
      <c r="B35" s="199" t="s">
        <v>3</v>
      </c>
      <c r="C35" s="200">
        <v>925344000</v>
      </c>
      <c r="D35" s="200">
        <v>24290280</v>
      </c>
      <c r="E35" s="208" t="s">
        <v>109</v>
      </c>
    </row>
    <row r="36" spans="1:5" ht="12.75" customHeight="1" x14ac:dyDescent="0.2">
      <c r="A36" s="207" t="s">
        <v>110</v>
      </c>
      <c r="B36" s="199" t="s">
        <v>3</v>
      </c>
      <c r="C36" s="202">
        <v>622897705</v>
      </c>
      <c r="D36" s="202">
        <v>16351064.76</v>
      </c>
      <c r="E36" s="208" t="s">
        <v>109</v>
      </c>
    </row>
    <row r="37" spans="1:5" ht="12.75" customHeight="1" x14ac:dyDescent="0.2">
      <c r="A37" s="198" t="s">
        <v>111</v>
      </c>
      <c r="B37" s="199" t="s">
        <v>3</v>
      </c>
      <c r="C37" s="202">
        <v>598155755</v>
      </c>
      <c r="D37" s="202">
        <v>15701588.57</v>
      </c>
      <c r="E37" s="208" t="s">
        <v>112</v>
      </c>
    </row>
    <row r="38" spans="1:5" ht="12.75" customHeight="1" x14ac:dyDescent="0.2">
      <c r="A38" s="198" t="s">
        <v>113</v>
      </c>
      <c r="B38" s="199" t="s">
        <v>3</v>
      </c>
      <c r="C38" s="202">
        <v>425000000</v>
      </c>
      <c r="D38" s="202">
        <v>11156250</v>
      </c>
      <c r="E38" s="208" t="s">
        <v>114</v>
      </c>
    </row>
    <row r="39" spans="1:5" ht="12.75" customHeight="1" x14ac:dyDescent="0.2">
      <c r="A39" s="198" t="s">
        <v>95</v>
      </c>
      <c r="B39" s="199" t="s">
        <v>3</v>
      </c>
      <c r="C39" s="202">
        <v>397395000</v>
      </c>
      <c r="D39" s="202">
        <v>10431618.75</v>
      </c>
      <c r="E39" s="208" t="s">
        <v>115</v>
      </c>
    </row>
    <row r="40" spans="1:5" ht="12.75" customHeight="1" x14ac:dyDescent="0.2">
      <c r="A40" s="198" t="s">
        <v>116</v>
      </c>
      <c r="B40" s="199" t="s">
        <v>6</v>
      </c>
      <c r="C40" s="202">
        <v>387851141</v>
      </c>
      <c r="D40" s="202">
        <v>10181092.449999999</v>
      </c>
      <c r="E40" s="208" t="s">
        <v>117</v>
      </c>
    </row>
    <row r="41" spans="1:5" ht="12.75" customHeight="1" x14ac:dyDescent="0.2">
      <c r="A41" s="198" t="s">
        <v>118</v>
      </c>
      <c r="B41" s="199" t="s">
        <v>3</v>
      </c>
      <c r="C41" s="202">
        <v>321731412.52999997</v>
      </c>
      <c r="D41" s="202">
        <v>8445449.5800000001</v>
      </c>
      <c r="E41" s="208" t="s">
        <v>114</v>
      </c>
    </row>
    <row r="42" spans="1:5" ht="12.75" customHeight="1" x14ac:dyDescent="0.2">
      <c r="A42" s="198" t="s">
        <v>119</v>
      </c>
      <c r="B42" s="199" t="s">
        <v>3</v>
      </c>
      <c r="C42" s="202">
        <v>301027200</v>
      </c>
      <c r="D42" s="202">
        <v>7901964</v>
      </c>
      <c r="E42" s="208" t="s">
        <v>112</v>
      </c>
    </row>
    <row r="43" spans="1:5" ht="12.75" customHeight="1" x14ac:dyDescent="0.2">
      <c r="A43" s="198" t="s">
        <v>120</v>
      </c>
      <c r="B43" s="199" t="s">
        <v>3</v>
      </c>
      <c r="C43" s="202">
        <v>297296354.25</v>
      </c>
      <c r="D43" s="202">
        <v>7804029.2999999998</v>
      </c>
      <c r="E43" s="208" t="s">
        <v>46</v>
      </c>
    </row>
    <row r="44" spans="1:5" ht="12.75" customHeight="1" x14ac:dyDescent="0.2">
      <c r="A44" s="198" t="s">
        <v>121</v>
      </c>
      <c r="B44" s="199" t="s">
        <v>6</v>
      </c>
      <c r="C44" s="202">
        <v>297066198.41000003</v>
      </c>
      <c r="D44" s="202">
        <v>7797987.71</v>
      </c>
      <c r="E44" s="208" t="s">
        <v>109</v>
      </c>
    </row>
    <row r="45" spans="1:5" ht="12.75" customHeight="1" x14ac:dyDescent="0.2">
      <c r="A45" s="198" t="s">
        <v>122</v>
      </c>
      <c r="B45" s="199" t="s">
        <v>3</v>
      </c>
      <c r="C45" s="202">
        <v>290230479.70999998</v>
      </c>
      <c r="D45" s="202">
        <v>7618550.0899999999</v>
      </c>
      <c r="E45" s="208" t="s">
        <v>114</v>
      </c>
    </row>
    <row r="46" spans="1:5" ht="12.75" customHeight="1" x14ac:dyDescent="0.2">
      <c r="A46" s="198" t="s">
        <v>123</v>
      </c>
      <c r="B46" s="199" t="s">
        <v>3</v>
      </c>
      <c r="C46" s="202">
        <v>286997040</v>
      </c>
      <c r="D46" s="202">
        <v>7533672.2999999998</v>
      </c>
      <c r="E46" s="208" t="s">
        <v>124</v>
      </c>
    </row>
    <row r="47" spans="1:5" ht="12.75" customHeight="1" x14ac:dyDescent="0.2">
      <c r="A47" s="198" t="s">
        <v>125</v>
      </c>
      <c r="B47" s="199" t="s">
        <v>3</v>
      </c>
      <c r="C47" s="202">
        <v>284581788</v>
      </c>
      <c r="D47" s="202">
        <v>7470271.9400000004</v>
      </c>
      <c r="E47" s="209" t="s">
        <v>46</v>
      </c>
    </row>
    <row r="48" spans="1:5" ht="12.75" customHeight="1" x14ac:dyDescent="0.2">
      <c r="A48" s="198" t="s">
        <v>126</v>
      </c>
      <c r="B48" s="199" t="s">
        <v>3</v>
      </c>
      <c r="C48" s="202">
        <v>281081880</v>
      </c>
      <c r="D48" s="202">
        <v>7378399.3499999996</v>
      </c>
      <c r="E48" s="209" t="s">
        <v>46</v>
      </c>
    </row>
    <row r="49" spans="1:5" ht="12.75" customHeight="1" x14ac:dyDescent="0.2">
      <c r="A49" s="198" t="s">
        <v>127</v>
      </c>
      <c r="B49" s="199" t="s">
        <v>3</v>
      </c>
      <c r="C49" s="202">
        <v>273500000</v>
      </c>
      <c r="D49" s="202">
        <v>7179375</v>
      </c>
      <c r="E49" s="209" t="s">
        <v>115</v>
      </c>
    </row>
    <row r="50" spans="1:5" ht="12.75" customHeight="1" x14ac:dyDescent="0.2">
      <c r="A50" s="198" t="s">
        <v>128</v>
      </c>
      <c r="B50" s="199" t="s">
        <v>3</v>
      </c>
      <c r="C50" s="202">
        <v>265934183.34999999</v>
      </c>
      <c r="D50" s="202">
        <v>6980772.3099999996</v>
      </c>
      <c r="E50" s="209" t="s">
        <v>115</v>
      </c>
    </row>
    <row r="51" spans="1:5" ht="12.75" customHeight="1" x14ac:dyDescent="0.2">
      <c r="A51" s="198" t="s">
        <v>129</v>
      </c>
      <c r="B51" s="199" t="s">
        <v>3</v>
      </c>
      <c r="C51" s="202">
        <v>250000000</v>
      </c>
      <c r="D51" s="202">
        <v>6562500</v>
      </c>
      <c r="E51" s="209" t="s">
        <v>114</v>
      </c>
    </row>
    <row r="52" spans="1:5" ht="12.75" customHeight="1" x14ac:dyDescent="0.2">
      <c r="A52" s="198" t="s">
        <v>130</v>
      </c>
      <c r="B52" s="199" t="s">
        <v>5</v>
      </c>
      <c r="C52" s="202">
        <v>248000000</v>
      </c>
      <c r="D52" s="202">
        <v>6510000</v>
      </c>
      <c r="E52" s="209" t="s">
        <v>115</v>
      </c>
    </row>
    <row r="53" spans="1:5" ht="12.75" customHeight="1" x14ac:dyDescent="0.2">
      <c r="A53" s="198" t="s">
        <v>94</v>
      </c>
      <c r="B53" s="199" t="s">
        <v>3</v>
      </c>
      <c r="C53" s="202">
        <v>233782862</v>
      </c>
      <c r="D53" s="202">
        <v>6136800</v>
      </c>
      <c r="E53" s="209" t="s">
        <v>115</v>
      </c>
    </row>
    <row r="54" spans="1:5" ht="12.75" customHeight="1" x14ac:dyDescent="0.2">
      <c r="A54" s="210" t="s">
        <v>131</v>
      </c>
      <c r="B54" s="211" t="s">
        <v>3</v>
      </c>
      <c r="C54" s="212">
        <v>216103377.05000001</v>
      </c>
      <c r="D54" s="212">
        <v>5672713.6500000004</v>
      </c>
      <c r="E54" s="213" t="s">
        <v>115</v>
      </c>
    </row>
    <row r="56" spans="1:5" x14ac:dyDescent="0.2">
      <c r="A56" s="186" t="s">
        <v>132</v>
      </c>
    </row>
  </sheetData>
  <mergeCells count="7">
    <mergeCell ref="A32:E32"/>
    <mergeCell ref="A1:E1"/>
    <mergeCell ref="A2:E2"/>
    <mergeCell ref="A4:E4"/>
    <mergeCell ref="A5:E5"/>
    <mergeCell ref="A6:E6"/>
    <mergeCell ref="A8:E8"/>
  </mergeCells>
  <pageMargins left="0.7" right="0.7" top="0.75" bottom="0.75" header="0.3" footer="0.3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53EB-A2E2-4F68-B4AC-7E74CFFF04F9}">
  <dimension ref="A1:G58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0.5703125" style="215" customWidth="1"/>
    <col min="2" max="2" width="17.7109375" style="214" customWidth="1"/>
    <col min="3" max="3" width="18.28515625" style="214" customWidth="1"/>
    <col min="4" max="4" width="16.7109375" style="214" customWidth="1"/>
    <col min="5" max="5" width="18.28515625" style="214" customWidth="1"/>
    <col min="6" max="6" width="16.7109375" style="214" customWidth="1"/>
    <col min="7" max="10" width="9.140625" style="214"/>
    <col min="11" max="11" width="22.140625" style="214" customWidth="1"/>
    <col min="12" max="12" width="9.140625" style="214"/>
    <col min="13" max="13" width="31.5703125" style="214" customWidth="1"/>
    <col min="14" max="16384" width="9.140625" style="214"/>
  </cols>
  <sheetData>
    <row r="1" spans="1:7" ht="15.75" x14ac:dyDescent="0.25">
      <c r="A1" s="267" t="s">
        <v>56</v>
      </c>
      <c r="B1" s="267"/>
      <c r="C1" s="267"/>
      <c r="D1" s="267"/>
      <c r="E1" s="267"/>
      <c r="F1" s="267"/>
    </row>
    <row r="2" spans="1:7" ht="15.75" x14ac:dyDescent="0.25">
      <c r="A2" s="156"/>
      <c r="B2" s="157"/>
      <c r="C2" s="157"/>
      <c r="D2" s="157"/>
      <c r="E2" s="157"/>
      <c r="F2" s="157"/>
    </row>
    <row r="3" spans="1:7" ht="15.75" x14ac:dyDescent="0.25">
      <c r="A3" s="267" t="s">
        <v>133</v>
      </c>
      <c r="B3" s="267"/>
      <c r="C3" s="267"/>
      <c r="D3" s="267"/>
      <c r="E3" s="267"/>
      <c r="F3" s="267"/>
    </row>
    <row r="4" spans="1:7" ht="15.75" x14ac:dyDescent="0.25">
      <c r="A4" s="267" t="s">
        <v>70</v>
      </c>
      <c r="B4" s="267"/>
      <c r="C4" s="267"/>
      <c r="D4" s="267"/>
      <c r="E4" s="267"/>
      <c r="F4" s="267"/>
    </row>
    <row r="5" spans="1:7" ht="15.75" x14ac:dyDescent="0.25">
      <c r="A5" s="270" t="s">
        <v>134</v>
      </c>
      <c r="B5" s="270"/>
      <c r="C5" s="270"/>
      <c r="D5" s="270"/>
      <c r="E5" s="270"/>
      <c r="F5" s="270"/>
    </row>
    <row r="7" spans="1:7" ht="14.45" customHeight="1" x14ac:dyDescent="0.25">
      <c r="A7" s="271" t="s">
        <v>40</v>
      </c>
      <c r="B7" s="272"/>
      <c r="C7" s="272"/>
      <c r="D7" s="272"/>
      <c r="E7" s="272"/>
      <c r="F7" s="273"/>
    </row>
    <row r="8" spans="1:7" ht="15" x14ac:dyDescent="0.25">
      <c r="A8" s="217"/>
      <c r="B8" s="68"/>
      <c r="C8" s="268" t="s">
        <v>16</v>
      </c>
      <c r="D8" s="269"/>
      <c r="E8" s="268" t="s">
        <v>17</v>
      </c>
      <c r="F8" s="269"/>
    </row>
    <row r="9" spans="1:7" ht="15" x14ac:dyDescent="0.25">
      <c r="A9" s="69" t="s">
        <v>27</v>
      </c>
      <c r="B9" s="70" t="s">
        <v>8</v>
      </c>
      <c r="C9" s="218" t="s">
        <v>80</v>
      </c>
      <c r="D9" s="71" t="s">
        <v>1</v>
      </c>
      <c r="E9" s="218" t="s">
        <v>80</v>
      </c>
      <c r="F9" s="71" t="s">
        <v>1</v>
      </c>
    </row>
    <row r="10" spans="1:7" hidden="1" x14ac:dyDescent="0.2">
      <c r="A10" s="217">
        <v>2005</v>
      </c>
      <c r="B10" s="219">
        <v>77648</v>
      </c>
      <c r="C10" s="220">
        <v>43756580363</v>
      </c>
      <c r="D10" s="221">
        <v>440000</v>
      </c>
      <c r="E10" s="220">
        <v>561165394</v>
      </c>
      <c r="F10" s="221">
        <v>4400</v>
      </c>
    </row>
    <row r="11" spans="1:7" hidden="1" x14ac:dyDescent="0.2">
      <c r="A11" s="217"/>
      <c r="B11" s="219"/>
      <c r="C11" s="220"/>
      <c r="D11" s="221"/>
      <c r="E11" s="220"/>
      <c r="F11" s="221"/>
    </row>
    <row r="12" spans="1:7" ht="13.9" hidden="1" customHeight="1" x14ac:dyDescent="0.2">
      <c r="A12" s="217">
        <v>2011</v>
      </c>
      <c r="B12" s="219">
        <v>42200</v>
      </c>
      <c r="C12" s="220">
        <v>29698596695</v>
      </c>
      <c r="D12" s="221">
        <v>450000</v>
      </c>
      <c r="E12" s="220">
        <v>393370182</v>
      </c>
      <c r="F12" s="221">
        <v>4500</v>
      </c>
    </row>
    <row r="13" spans="1:7" ht="13.9" customHeight="1" x14ac:dyDescent="0.2">
      <c r="A13" s="217">
        <v>2014</v>
      </c>
      <c r="B13" s="219">
        <v>50240</v>
      </c>
      <c r="C13" s="220">
        <v>42934290636</v>
      </c>
      <c r="D13" s="221">
        <v>500000</v>
      </c>
      <c r="E13" s="220">
        <v>579296150</v>
      </c>
      <c r="F13" s="221">
        <v>5000</v>
      </c>
      <c r="G13" s="229"/>
    </row>
    <row r="14" spans="1:7" ht="13.9" customHeight="1" x14ac:dyDescent="0.2">
      <c r="A14" s="217">
        <v>2015</v>
      </c>
      <c r="B14" s="219">
        <v>52263</v>
      </c>
      <c r="C14" s="222">
        <v>47586437043</v>
      </c>
      <c r="D14" s="223">
        <v>542524.4</v>
      </c>
      <c r="E14" s="222">
        <v>639200988.27999997</v>
      </c>
      <c r="F14" s="223">
        <v>7695</v>
      </c>
      <c r="G14" s="229"/>
    </row>
    <row r="15" spans="1:7" ht="13.9" customHeight="1" x14ac:dyDescent="0.2">
      <c r="A15" s="217">
        <v>2016</v>
      </c>
      <c r="B15" s="219">
        <v>52615</v>
      </c>
      <c r="C15" s="222">
        <v>50468732269</v>
      </c>
      <c r="D15" s="223">
        <v>570000</v>
      </c>
      <c r="E15" s="222">
        <v>688488176.47000003</v>
      </c>
      <c r="F15" s="223">
        <v>8122.5</v>
      </c>
      <c r="G15" s="229"/>
    </row>
    <row r="16" spans="1:7" ht="13.9" customHeight="1" x14ac:dyDescent="0.2">
      <c r="A16" s="217">
        <v>2017</v>
      </c>
      <c r="B16" s="224">
        <v>55448</v>
      </c>
      <c r="C16" s="222">
        <v>55037085725</v>
      </c>
      <c r="D16" s="223">
        <v>620000</v>
      </c>
      <c r="E16" s="222">
        <v>755099179.13999999</v>
      </c>
      <c r="F16" s="223">
        <v>8821.74</v>
      </c>
      <c r="G16" s="229"/>
    </row>
    <row r="17" spans="1:7" ht="13.9" customHeight="1" x14ac:dyDescent="0.2">
      <c r="A17" s="217">
        <v>2018</v>
      </c>
      <c r="B17" s="224">
        <v>50992</v>
      </c>
      <c r="C17" s="222">
        <v>50117073307</v>
      </c>
      <c r="D17" s="223">
        <v>640000</v>
      </c>
      <c r="E17" s="222">
        <v>689211401.38</v>
      </c>
      <c r="F17" s="223">
        <v>9120</v>
      </c>
      <c r="G17" s="229"/>
    </row>
    <row r="18" spans="1:7" ht="13.9" customHeight="1" x14ac:dyDescent="0.2">
      <c r="A18" s="217">
        <v>2019</v>
      </c>
      <c r="B18" s="224">
        <v>48522</v>
      </c>
      <c r="C18" s="222">
        <v>49682204170</v>
      </c>
      <c r="D18" s="223">
        <v>656768.84</v>
      </c>
      <c r="E18" s="222">
        <v>685270156.71000004</v>
      </c>
      <c r="F18" s="223">
        <v>9335.18</v>
      </c>
      <c r="G18" s="229"/>
    </row>
    <row r="19" spans="1:7" ht="13.9" customHeight="1" x14ac:dyDescent="0.2">
      <c r="A19" s="217">
        <v>2020</v>
      </c>
      <c r="B19" s="224">
        <v>37414</v>
      </c>
      <c r="C19" s="222">
        <v>37330250301.639999</v>
      </c>
      <c r="D19" s="223">
        <v>679000</v>
      </c>
      <c r="E19" s="222">
        <v>514843200.06999999</v>
      </c>
      <c r="F19" s="223">
        <v>9618.75</v>
      </c>
      <c r="G19" s="229"/>
    </row>
    <row r="20" spans="1:7" ht="13.9" customHeight="1" x14ac:dyDescent="0.2">
      <c r="A20" s="217">
        <v>2021</v>
      </c>
      <c r="B20" s="224">
        <v>61688</v>
      </c>
      <c r="C20" s="222">
        <v>70019900260</v>
      </c>
      <c r="D20" s="223">
        <v>755000</v>
      </c>
      <c r="E20" s="222">
        <v>973228969.78000009</v>
      </c>
      <c r="F20" s="223">
        <v>10723.13</v>
      </c>
      <c r="G20" s="229"/>
    </row>
    <row r="21" spans="1:7" x14ac:dyDescent="0.2">
      <c r="A21" s="217">
        <v>2022</v>
      </c>
      <c r="B21" s="224">
        <v>56700</v>
      </c>
      <c r="C21" s="222">
        <v>66867264834</v>
      </c>
      <c r="D21" s="223">
        <v>780000</v>
      </c>
      <c r="E21" s="222">
        <v>931795741.70000005</v>
      </c>
      <c r="F21" s="223">
        <v>11100.75</v>
      </c>
      <c r="G21" s="229"/>
    </row>
    <row r="22" spans="1:7" ht="13.9" customHeight="1" x14ac:dyDescent="0.2">
      <c r="A22" s="225">
        <v>2023</v>
      </c>
      <c r="B22" s="226">
        <f>'[1]1. by Transaction Type'!B11</f>
        <v>42183</v>
      </c>
      <c r="C22" s="227">
        <f>'[1]1. by Transaction Type'!C11</f>
        <v>48293072180.110001</v>
      </c>
      <c r="D22" s="228">
        <f>'[1]1. by Transaction Type'!D11</f>
        <v>750000</v>
      </c>
      <c r="E22" s="227">
        <f>'[1]1. by Transaction Type'!E11</f>
        <v>669707808.5</v>
      </c>
      <c r="F22" s="228">
        <f>'[1]1. by Transaction Type'!F11</f>
        <v>10687.5</v>
      </c>
      <c r="G22" s="229"/>
    </row>
    <row r="24" spans="1:7" ht="15" x14ac:dyDescent="0.25">
      <c r="A24" s="271" t="s">
        <v>38</v>
      </c>
      <c r="B24" s="272"/>
      <c r="C24" s="272"/>
      <c r="D24" s="272"/>
      <c r="E24" s="272"/>
      <c r="F24" s="273"/>
    </row>
    <row r="25" spans="1:7" ht="15" customHeight="1" x14ac:dyDescent="0.25">
      <c r="A25" s="230"/>
      <c r="B25" s="68"/>
      <c r="C25" s="268" t="s">
        <v>16</v>
      </c>
      <c r="D25" s="269"/>
      <c r="E25" s="268" t="s">
        <v>17</v>
      </c>
      <c r="F25" s="269"/>
    </row>
    <row r="26" spans="1:7" ht="15" x14ac:dyDescent="0.25">
      <c r="A26" s="69" t="s">
        <v>27</v>
      </c>
      <c r="B26" s="70" t="s">
        <v>8</v>
      </c>
      <c r="C26" s="218" t="s">
        <v>80</v>
      </c>
      <c r="D26" s="71" t="s">
        <v>1</v>
      </c>
      <c r="E26" s="218" t="s">
        <v>80</v>
      </c>
      <c r="F26" s="71" t="s">
        <v>1</v>
      </c>
    </row>
    <row r="27" spans="1:7" hidden="1" x14ac:dyDescent="0.2">
      <c r="A27" s="217">
        <v>2005</v>
      </c>
      <c r="B27" s="219">
        <v>11367</v>
      </c>
      <c r="C27" s="220">
        <v>41169470729</v>
      </c>
      <c r="D27" s="221">
        <v>630000</v>
      </c>
      <c r="E27" s="220">
        <v>1069010675.9</v>
      </c>
      <c r="F27" s="221">
        <v>16537.5</v>
      </c>
    </row>
    <row r="28" spans="1:7" hidden="1" x14ac:dyDescent="0.2">
      <c r="A28" s="217"/>
      <c r="B28" s="219"/>
      <c r="C28" s="220"/>
      <c r="D28" s="221"/>
      <c r="E28" s="220"/>
      <c r="F28" s="221"/>
    </row>
    <row r="29" spans="1:7" hidden="1" x14ac:dyDescent="0.2">
      <c r="A29" s="217">
        <v>2011</v>
      </c>
      <c r="B29" s="219">
        <v>4900</v>
      </c>
      <c r="C29" s="220">
        <v>28996264500</v>
      </c>
      <c r="D29" s="221">
        <v>830000</v>
      </c>
      <c r="E29" s="220">
        <v>740382870.57000005</v>
      </c>
      <c r="F29" s="221">
        <v>21787.5</v>
      </c>
    </row>
    <row r="30" spans="1:7" x14ac:dyDescent="0.2">
      <c r="A30" s="217">
        <v>2014</v>
      </c>
      <c r="B30" s="219">
        <v>8139</v>
      </c>
      <c r="C30" s="220">
        <v>61141512862</v>
      </c>
      <c r="D30" s="221">
        <v>1075000</v>
      </c>
      <c r="E30" s="220">
        <v>1578430911.2</v>
      </c>
      <c r="F30" s="221">
        <v>28218.75</v>
      </c>
    </row>
    <row r="31" spans="1:7" x14ac:dyDescent="0.2">
      <c r="A31" s="217">
        <v>2015</v>
      </c>
      <c r="B31" s="219">
        <v>9824</v>
      </c>
      <c r="C31" s="222">
        <v>74701948952</v>
      </c>
      <c r="D31" s="223">
        <v>899858.67</v>
      </c>
      <c r="E31" s="222">
        <v>1948624532.3</v>
      </c>
      <c r="F31" s="223">
        <v>23470.78</v>
      </c>
    </row>
    <row r="32" spans="1:7" x14ac:dyDescent="0.2">
      <c r="A32" s="217">
        <v>2016</v>
      </c>
      <c r="B32" s="219">
        <v>7840</v>
      </c>
      <c r="C32" s="222">
        <v>53647830074</v>
      </c>
      <c r="D32" s="223">
        <v>1015062.52</v>
      </c>
      <c r="E32" s="222">
        <v>1402007132.0999999</v>
      </c>
      <c r="F32" s="223">
        <v>26616.09</v>
      </c>
    </row>
    <row r="33" spans="1:6" x14ac:dyDescent="0.2">
      <c r="A33" s="217">
        <v>2017</v>
      </c>
      <c r="B33" s="224">
        <v>8479</v>
      </c>
      <c r="C33" s="222">
        <v>35307719935</v>
      </c>
      <c r="D33" s="223">
        <v>635000</v>
      </c>
      <c r="E33" s="222">
        <v>918236901.40999997</v>
      </c>
      <c r="F33" s="223">
        <v>16668.75</v>
      </c>
    </row>
    <row r="34" spans="1:6" x14ac:dyDescent="0.2">
      <c r="A34" s="217">
        <v>2018</v>
      </c>
      <c r="B34" s="224">
        <v>7701</v>
      </c>
      <c r="C34" s="222">
        <v>53207659397</v>
      </c>
      <c r="D34" s="223">
        <v>920000</v>
      </c>
      <c r="E34" s="222">
        <v>1387675209.0999999</v>
      </c>
      <c r="F34" s="223">
        <v>24150</v>
      </c>
    </row>
    <row r="35" spans="1:6" x14ac:dyDescent="0.2">
      <c r="A35" s="217">
        <v>2019</v>
      </c>
      <c r="B35" s="224">
        <v>6442</v>
      </c>
      <c r="C35" s="222">
        <v>43185674366</v>
      </c>
      <c r="D35" s="223">
        <v>990000</v>
      </c>
      <c r="E35" s="222">
        <v>1125135070.4000001</v>
      </c>
      <c r="F35" s="223">
        <v>25987.5</v>
      </c>
    </row>
    <row r="36" spans="1:6" x14ac:dyDescent="0.2">
      <c r="A36" s="217">
        <v>2020</v>
      </c>
      <c r="B36" s="224">
        <v>3981</v>
      </c>
      <c r="C36" s="222">
        <v>23677430471.57</v>
      </c>
      <c r="D36" s="223">
        <v>1220000</v>
      </c>
      <c r="E36" s="222">
        <v>613832337.91999996</v>
      </c>
      <c r="F36" s="223">
        <v>31500</v>
      </c>
    </row>
    <row r="37" spans="1:6" x14ac:dyDescent="0.2">
      <c r="A37" s="217">
        <v>2021</v>
      </c>
      <c r="B37" s="224">
        <v>5439</v>
      </c>
      <c r="C37" s="222">
        <v>40236665203</v>
      </c>
      <c r="D37" s="223">
        <v>1580000</v>
      </c>
      <c r="E37" s="222">
        <v>1049855279.01</v>
      </c>
      <c r="F37" s="223">
        <v>41475</v>
      </c>
    </row>
    <row r="38" spans="1:6" x14ac:dyDescent="0.2">
      <c r="A38" s="217">
        <v>2022</v>
      </c>
      <c r="B38" s="224">
        <v>6119</v>
      </c>
      <c r="C38" s="222">
        <v>40529138366</v>
      </c>
      <c r="D38" s="223">
        <v>1500000</v>
      </c>
      <c r="E38" s="222">
        <v>1058288472</v>
      </c>
      <c r="F38" s="223">
        <v>39375</v>
      </c>
    </row>
    <row r="39" spans="1:6" x14ac:dyDescent="0.2">
      <c r="A39" s="225">
        <v>2023</v>
      </c>
      <c r="B39" s="226">
        <f>'[1]1. by Transaction Type'!B12</f>
        <v>8324</v>
      </c>
      <c r="C39" s="227">
        <f>'[1]1. by Transaction Type'!C12</f>
        <v>29168418522.279999</v>
      </c>
      <c r="D39" s="228">
        <f>'[1]1. by Transaction Type'!D12</f>
        <v>342500</v>
      </c>
      <c r="E39" s="227">
        <f>'[1]1. by Transaction Type'!E12</f>
        <v>758545518.61000001</v>
      </c>
      <c r="F39" s="228">
        <f>'[1]1. by Transaction Type'!F12</f>
        <v>4985.55</v>
      </c>
    </row>
    <row r="40" spans="1:6" ht="14.45" customHeight="1" x14ac:dyDescent="0.2"/>
    <row r="41" spans="1:6" ht="15" x14ac:dyDescent="0.25">
      <c r="A41" s="271" t="s">
        <v>39</v>
      </c>
      <c r="B41" s="272"/>
      <c r="C41" s="272"/>
      <c r="D41" s="272"/>
      <c r="E41" s="272"/>
      <c r="F41" s="273"/>
    </row>
    <row r="42" spans="1:6" ht="15" x14ac:dyDescent="0.25">
      <c r="A42" s="230"/>
      <c r="B42" s="68"/>
      <c r="C42" s="268" t="s">
        <v>16</v>
      </c>
      <c r="D42" s="269"/>
      <c r="E42" s="268" t="s">
        <v>17</v>
      </c>
      <c r="F42" s="269"/>
    </row>
    <row r="43" spans="1:6" ht="15" x14ac:dyDescent="0.25">
      <c r="A43" s="69" t="s">
        <v>27</v>
      </c>
      <c r="B43" s="70" t="s">
        <v>8</v>
      </c>
      <c r="C43" s="218" t="s">
        <v>80</v>
      </c>
      <c r="D43" s="71" t="s">
        <v>1</v>
      </c>
      <c r="E43" s="218" t="s">
        <v>80</v>
      </c>
      <c r="F43" s="71" t="s">
        <v>1</v>
      </c>
    </row>
    <row r="44" spans="1:6" hidden="1" x14ac:dyDescent="0.2">
      <c r="A44" s="217">
        <v>2005</v>
      </c>
      <c r="B44" s="219">
        <v>89015</v>
      </c>
      <c r="C44" s="220">
        <v>84926051092</v>
      </c>
      <c r="D44" s="221">
        <v>450000</v>
      </c>
      <c r="E44" s="220">
        <v>1630176070</v>
      </c>
      <c r="F44" s="221">
        <v>4600</v>
      </c>
    </row>
    <row r="45" spans="1:6" hidden="1" x14ac:dyDescent="0.2">
      <c r="A45" s="217"/>
      <c r="B45" s="219"/>
      <c r="C45" s="220"/>
      <c r="D45" s="221"/>
      <c r="E45" s="220"/>
      <c r="F45" s="221"/>
    </row>
    <row r="46" spans="1:6" hidden="1" x14ac:dyDescent="0.2">
      <c r="A46" s="217">
        <v>2011</v>
      </c>
      <c r="B46" s="219">
        <v>47100</v>
      </c>
      <c r="C46" s="220">
        <v>58694986758</v>
      </c>
      <c r="D46" s="221">
        <v>465426</v>
      </c>
      <c r="E46" s="220">
        <v>1133754842</v>
      </c>
      <c r="F46" s="221">
        <v>4750</v>
      </c>
    </row>
    <row r="47" spans="1:6" x14ac:dyDescent="0.2">
      <c r="A47" s="217">
        <v>2014</v>
      </c>
      <c r="B47" s="219">
        <v>58379</v>
      </c>
      <c r="C47" s="220">
        <v>104075837498</v>
      </c>
      <c r="D47" s="221">
        <v>535000</v>
      </c>
      <c r="E47" s="220">
        <v>2157727546</v>
      </c>
      <c r="F47" s="221">
        <v>7690</v>
      </c>
    </row>
    <row r="48" spans="1:6" x14ac:dyDescent="0.2">
      <c r="A48" s="217">
        <v>2015</v>
      </c>
      <c r="B48" s="219">
        <v>62087</v>
      </c>
      <c r="C48" s="222">
        <v>122288385995</v>
      </c>
      <c r="D48" s="223">
        <v>560000</v>
      </c>
      <c r="E48" s="222">
        <v>2587825520.5799999</v>
      </c>
      <c r="F48" s="223">
        <v>8037</v>
      </c>
    </row>
    <row r="49" spans="1:6" x14ac:dyDescent="0.2">
      <c r="A49" s="217">
        <v>2016</v>
      </c>
      <c r="B49" s="219">
        <v>60455</v>
      </c>
      <c r="C49" s="222">
        <v>104116562342.64</v>
      </c>
      <c r="D49" s="223">
        <v>595000</v>
      </c>
      <c r="E49" s="222">
        <v>2090495308.54</v>
      </c>
      <c r="F49" s="223">
        <v>8550</v>
      </c>
    </row>
    <row r="50" spans="1:6" x14ac:dyDescent="0.2">
      <c r="A50" s="217">
        <v>2017</v>
      </c>
      <c r="B50" s="224">
        <v>63927</v>
      </c>
      <c r="C50" s="222">
        <v>90344805660</v>
      </c>
      <c r="D50" s="223">
        <v>620000</v>
      </c>
      <c r="E50" s="222">
        <v>1673336080.55</v>
      </c>
      <c r="F50" s="223">
        <v>8906.25</v>
      </c>
    </row>
    <row r="51" spans="1:6" x14ac:dyDescent="0.2">
      <c r="A51" s="217">
        <v>2018</v>
      </c>
      <c r="B51" s="224">
        <v>58693</v>
      </c>
      <c r="C51" s="222">
        <v>103324732704</v>
      </c>
      <c r="D51" s="223">
        <v>650000</v>
      </c>
      <c r="E51" s="222">
        <v>2076886610.48</v>
      </c>
      <c r="F51" s="223">
        <v>9333.75</v>
      </c>
    </row>
    <row r="52" spans="1:6" x14ac:dyDescent="0.2">
      <c r="A52" s="217">
        <v>2019</v>
      </c>
      <c r="B52" s="224">
        <v>54964</v>
      </c>
      <c r="C52" s="222">
        <v>92867878536</v>
      </c>
      <c r="D52" s="223">
        <v>670000</v>
      </c>
      <c r="E52" s="222">
        <v>1810405227.1100001</v>
      </c>
      <c r="F52" s="223">
        <v>9618.75</v>
      </c>
    </row>
    <row r="53" spans="1:6" x14ac:dyDescent="0.2">
      <c r="A53" s="217">
        <v>2020</v>
      </c>
      <c r="B53" s="224">
        <v>41395</v>
      </c>
      <c r="C53" s="222">
        <v>61007680773.209999</v>
      </c>
      <c r="D53" s="223">
        <v>699000</v>
      </c>
      <c r="E53" s="222">
        <v>1128675537.99</v>
      </c>
      <c r="F53" s="223">
        <v>9975</v>
      </c>
    </row>
    <row r="54" spans="1:6" x14ac:dyDescent="0.2">
      <c r="A54" s="217">
        <v>2021</v>
      </c>
      <c r="B54" s="224">
        <f>B37+B20</f>
        <v>67127</v>
      </c>
      <c r="C54" s="222">
        <f>C37+C20</f>
        <v>110256565463</v>
      </c>
      <c r="D54" s="223">
        <v>782800</v>
      </c>
      <c r="E54" s="222">
        <f>E37+E20</f>
        <v>2023084248.79</v>
      </c>
      <c r="F54" s="223">
        <v>11257.5</v>
      </c>
    </row>
    <row r="55" spans="1:6" x14ac:dyDescent="0.2">
      <c r="A55" s="217">
        <v>2022</v>
      </c>
      <c r="B55" s="224">
        <v>62819</v>
      </c>
      <c r="C55" s="222">
        <f>C38+C21</f>
        <v>107396403200</v>
      </c>
      <c r="D55" s="223">
        <v>782800</v>
      </c>
      <c r="E55" s="222">
        <f>E38+E21</f>
        <v>1990084213.7</v>
      </c>
      <c r="F55" s="223">
        <v>11257.5</v>
      </c>
    </row>
    <row r="56" spans="1:6" x14ac:dyDescent="0.2">
      <c r="A56" s="225">
        <v>2023</v>
      </c>
      <c r="B56" s="226">
        <f>B22+B39</f>
        <v>50507</v>
      </c>
      <c r="C56" s="227">
        <f>C22+C39</f>
        <v>77461490702.389999</v>
      </c>
      <c r="D56" s="228">
        <f>'[1]1. by Transaction Type'!D13</f>
        <v>735000</v>
      </c>
      <c r="E56" s="227">
        <f>E22+E39</f>
        <v>1428253327.1100001</v>
      </c>
      <c r="F56" s="228">
        <f>'[1]1. by Transaction Type'!F13</f>
        <v>10545</v>
      </c>
    </row>
    <row r="57" spans="1:6" x14ac:dyDescent="0.2">
      <c r="C57" s="216"/>
      <c r="E57" s="216"/>
    </row>
    <row r="58" spans="1:6" x14ac:dyDescent="0.2">
      <c r="C58" s="216"/>
      <c r="E58" s="216"/>
    </row>
  </sheetData>
  <mergeCells count="13">
    <mergeCell ref="A24:F24"/>
    <mergeCell ref="C25:D25"/>
    <mergeCell ref="E25:F25"/>
    <mergeCell ref="A41:F41"/>
    <mergeCell ref="C42:D42"/>
    <mergeCell ref="E42:F42"/>
    <mergeCell ref="C8:D8"/>
    <mergeCell ref="E8:F8"/>
    <mergeCell ref="A1:F1"/>
    <mergeCell ref="A3:F3"/>
    <mergeCell ref="A4:F4"/>
    <mergeCell ref="A5:F5"/>
    <mergeCell ref="A7:F7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CCC95-B27C-4E05-B767-2530BE5C72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4271A7-0CFE-4321-A12B-83539D886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412F28-8CFC-4B73-AC81-FD08B9BE8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1. by Transaction Type</vt:lpstr>
      <vt:lpstr>2. Revenue Usage</vt:lpstr>
      <vt:lpstr>3. Sale Price x Prop Type</vt:lpstr>
      <vt:lpstr>4. Boro x Prop Type</vt:lpstr>
      <vt:lpstr>5. Sale Price x Prop (Entities)</vt:lpstr>
      <vt:lpstr>6. Boro x Prop Type (Entities)</vt:lpstr>
      <vt:lpstr>7. Comm by Prop Type YoY</vt:lpstr>
      <vt:lpstr>8.Top Transactions</vt:lpstr>
      <vt:lpstr>9.Historical by Prop Type</vt:lpstr>
      <vt:lpstr>10. Historical-Res</vt:lpstr>
      <vt:lpstr>'1. by Transaction Type'!Print_Area</vt:lpstr>
      <vt:lpstr>'10. Historical-Res'!Print_Area</vt:lpstr>
      <vt:lpstr>'3. Sale Price x Prop Type'!Print_Area</vt:lpstr>
      <vt:lpstr>'4. Boro x Prop Type'!Print_Area</vt:lpstr>
      <vt:lpstr>'5. Sale Price x Prop (Entities)'!Print_Area</vt:lpstr>
      <vt:lpstr>'6. Boro x Prop Type (Entities)'!Print_Area</vt:lpstr>
      <vt:lpstr>'7. Comm by Prop Type YoY'!Print_Area</vt:lpstr>
      <vt:lpstr>'3. Sale Price x Prop Type'!Print_Titles</vt:lpstr>
      <vt:lpstr>'4. Boro x Prop Type'!Print_Titles</vt:lpstr>
      <vt:lpstr>'5. Sale Price x Prop (Entities)'!Print_Titles</vt:lpstr>
      <vt:lpstr>'6. Boro x Prop Type (Entities)'!Print_Titles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HanDi</dc:creator>
  <cp:lastModifiedBy>Karl Studebaker</cp:lastModifiedBy>
  <cp:lastPrinted>2024-06-11T18:35:38Z</cp:lastPrinted>
  <dcterms:created xsi:type="dcterms:W3CDTF">2015-04-14T19:02:55Z</dcterms:created>
  <dcterms:modified xsi:type="dcterms:W3CDTF">2024-08-05T13:37:45Z</dcterms:modified>
</cp:coreProperties>
</file>