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4\DAT Arrests\"/>
    </mc:Choice>
  </mc:AlternateContent>
  <bookViews>
    <workbookView xWindow="-120" yWindow="-120" windowWidth="29040" windowHeight="15840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11" i="5"/>
  <c r="E17" i="2" l="1"/>
  <c r="F17" i="2"/>
  <c r="G17" i="2"/>
  <c r="D6" i="6"/>
  <c r="E6" i="6"/>
  <c r="E13" i="2"/>
  <c r="F13" i="2"/>
  <c r="G13" i="2"/>
  <c r="E14" i="2"/>
  <c r="F14" i="2"/>
  <c r="G14" i="2"/>
  <c r="E15" i="2"/>
  <c r="F15" i="2"/>
  <c r="G15" i="2"/>
  <c r="E16" i="2"/>
  <c r="F16" i="2"/>
  <c r="G16" i="2"/>
  <c r="E18" i="2"/>
  <c r="F18" i="2"/>
  <c r="G18" i="2"/>
  <c r="D19" i="2"/>
  <c r="C19" i="2"/>
  <c r="D9" i="3" l="1"/>
  <c r="D8" i="3"/>
  <c r="D7" i="3"/>
  <c r="D6" i="3"/>
  <c r="D5" i="3"/>
  <c r="D4" i="3"/>
  <c r="E19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9" i="2" l="1"/>
  <c r="F19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<sst xmlns="http://schemas.openxmlformats.org/spreadsheetml/2006/main" count="98" uniqueCount="72">
  <si>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</si>
  <si>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</si>
  <si>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</si>
  <si>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</si>
  <si>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</si>
  <si>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</si>
  <si>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</si>
  <si>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</si>
  <si>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</si>
  <si>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</si>
  <si>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</si>
  <si>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</si>
  <si>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</si>
  <si>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</si>
  <si>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</si>
  <si>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</si>
  <si>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</si>
  <si>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</si>
  <si>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</si>
  <si>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</si>
  <si>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</si>
  <si>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</si>
  <si>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</si>
  <si>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</si>
  <si>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</si>
  <si>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</si>
  <si>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</si>
  <si>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</si>
  <si>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</si>
  <si>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</si>
  <si>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</si>
  <si>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</si>
  <si>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</si>
  <si>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</si>
  <si>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</si>
  <si>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</si>
  <si>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</si>
  <si>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</si>
  <si>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</si>
  <si>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</si>
  <si>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</si>
  <si>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</si>
  <si>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</si>
  <si>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</si>
  <si>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</si>
  <si>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</si>
  <si>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</si>
  <si>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</si>
  <si>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</si>
  <si>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</si>
  <si>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</si>
  <si>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PETIT LARCENY</t>
  </si>
  <si>
    <t>CRIM POSS CONTRL SUBST-7TH</t>
  </si>
  <si>
    <t>MENACING-2ND:WEAPON</t>
  </si>
  <si>
    <t>CRIM OBSTRUCTION BREATHING</t>
  </si>
  <si>
    <t>ASLT 3-W/INT CAUSE PHYS INJURY</t>
  </si>
  <si>
    <t>AGGRAVATED UNLIC OPER MV-3RD</t>
  </si>
  <si>
    <t>PL 1651503</t>
  </si>
  <si>
    <t>INTENT/FRAUD OBT TRANS W/O PAY</t>
  </si>
  <si>
    <t>VTL05110MU</t>
  </si>
  <si>
    <t>AGGRAVATED UNLIC OPER/MV-2ND</t>
  </si>
  <si>
    <t>VTL051101A</t>
  </si>
  <si>
    <t>AGGRAVATED UNLIC OPER VEH-3RD</t>
  </si>
  <si>
    <t>PL 2650101</t>
  </si>
  <si>
    <t>CRIM POSS WEAP-4TH:FIREARM/WEP</t>
  </si>
  <si>
    <t>Unk</t>
  </si>
  <si>
    <t>Non DAT and DAT Arrest Analysis 1Q 2024</t>
  </si>
  <si>
    <t>PL 1950500</t>
  </si>
  <si>
    <t>OBSTRUCT GOVERNMENTL ADMIN-2ND</t>
  </si>
  <si>
    <t>PL 2053000</t>
  </si>
  <si>
    <t>RESISTING ARREST</t>
  </si>
  <si>
    <t>**.*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</si>
</sst>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G19" sqref="G19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3" t="s">
        <v>66</v>
      </c>
      <c r="B1" s="13"/>
      <c r="C1" s="13"/>
      <c r="D1" s="13"/>
      <c r="E1" s="13"/>
      <c r="F1" s="13"/>
      <c r="G1" s="13"/>
      <c r="H1" s="1"/>
    </row>
    <row r="2" spans="1:14" x14ac:dyDescent="0.25">
      <c r="A2" s="13"/>
      <c r="B2" s="13"/>
      <c r="C2" s="13"/>
      <c r="D2" s="13"/>
      <c r="E2" s="13"/>
      <c r="F2" s="13"/>
      <c r="G2" s="13"/>
      <c r="H2" s="1"/>
    </row>
    <row r="3" spans="1:14" x14ac:dyDescent="0.25">
      <c r="A3" s="3" t="s">
        <v>36</v>
      </c>
      <c r="B3" s="3" t="s">
        <v>37</v>
      </c>
      <c r="C3" s="6" t="s">
        <v>2</v>
      </c>
      <c r="D3" s="6" t="s">
        <v>1</v>
      </c>
      <c r="E3" s="6" t="s">
        <v>23</v>
      </c>
      <c r="F3" s="6" t="s">
        <v>21</v>
      </c>
      <c r="G3" s="6" t="s">
        <v>22</v>
      </c>
    </row>
    <row r="4" spans="1:14" x14ac:dyDescent="0.25">
      <c r="A4" s="3" t="s">
        <v>38</v>
      </c>
      <c r="B4" s="3" t="s">
        <v>51</v>
      </c>
      <c r="C4" s="7">
        <v>4630</v>
      </c>
      <c r="D4" s="7">
        <v>1896</v>
      </c>
      <c r="E4" s="7">
        <f>SUM(C4:D4)</f>
        <v>6526</v>
      </c>
      <c r="F4" s="7">
        <f>D4-C4</f>
        <v>-2734</v>
      </c>
      <c r="G4" s="8">
        <f>IF(D4=0,"**.*",(C4/D4))</f>
        <v>2.4419831223628692</v>
      </c>
    </row>
    <row r="5" spans="1:14" x14ac:dyDescent="0.25">
      <c r="A5" s="3" t="s">
        <v>39</v>
      </c>
      <c r="B5" s="3" t="s">
        <v>55</v>
      </c>
      <c r="C5" s="7">
        <v>5304</v>
      </c>
      <c r="D5" s="7">
        <v>1150</v>
      </c>
      <c r="E5" s="7">
        <f t="shared" ref="E5:E19" si="0">SUM(C5:D5)</f>
        <v>6454</v>
      </c>
      <c r="F5" s="7">
        <f t="shared" ref="F5:F19" si="1">D5-C5</f>
        <v>-4154</v>
      </c>
      <c r="G5" s="8">
        <f>IF(D5=0,"**.*",(C5/D5))</f>
        <v>4.6121739130434785</v>
      </c>
    </row>
    <row r="6" spans="1:14" x14ac:dyDescent="0.25">
      <c r="A6" s="3" t="s">
        <v>44</v>
      </c>
      <c r="B6" s="3" t="s">
        <v>56</v>
      </c>
      <c r="C6" s="7">
        <v>454</v>
      </c>
      <c r="D6" s="7">
        <v>2010</v>
      </c>
      <c r="E6" s="7">
        <f t="shared" si="0"/>
        <v>2464</v>
      </c>
      <c r="F6" s="7">
        <f t="shared" si="1"/>
        <v>1556</v>
      </c>
      <c r="G6" s="8">
        <f t="shared" ref="G6:G19" si="2">IF(D6=0,"**.*",(C6/D6))</f>
        <v>0.22587064676616916</v>
      </c>
    </row>
    <row r="7" spans="1:14" x14ac:dyDescent="0.25">
      <c r="A7" s="3" t="s">
        <v>57</v>
      </c>
      <c r="B7" s="3" t="s">
        <v>58</v>
      </c>
      <c r="C7" s="7">
        <v>1394</v>
      </c>
      <c r="D7" s="7">
        <v>718</v>
      </c>
      <c r="E7" s="7">
        <f t="shared" si="0"/>
        <v>2112</v>
      </c>
      <c r="F7" s="7">
        <f t="shared" si="1"/>
        <v>-676</v>
      </c>
      <c r="G7" s="8">
        <f t="shared" si="2"/>
        <v>1.9415041782729805</v>
      </c>
    </row>
    <row r="8" spans="1:14" x14ac:dyDescent="0.25">
      <c r="A8" s="3" t="s">
        <v>40</v>
      </c>
      <c r="B8" s="3" t="s">
        <v>52</v>
      </c>
      <c r="C8" s="7">
        <v>1097</v>
      </c>
      <c r="D8" s="7">
        <v>986</v>
      </c>
      <c r="E8" s="7">
        <f t="shared" si="0"/>
        <v>2083</v>
      </c>
      <c r="F8" s="7">
        <f t="shared" si="1"/>
        <v>-111</v>
      </c>
      <c r="G8" s="8">
        <f t="shared" si="2"/>
        <v>1.1125760649087222</v>
      </c>
    </row>
    <row r="9" spans="1:14" x14ac:dyDescent="0.25">
      <c r="A9" s="3" t="s">
        <v>43</v>
      </c>
      <c r="B9" s="3" t="s">
        <v>53</v>
      </c>
      <c r="C9" s="7">
        <v>1256</v>
      </c>
      <c r="D9" s="7">
        <v>14</v>
      </c>
      <c r="E9" s="7">
        <f t="shared" si="0"/>
        <v>1270</v>
      </c>
      <c r="F9" s="7">
        <f t="shared" ref="F9" si="3">D9-C9</f>
        <v>-1242</v>
      </c>
      <c r="G9" s="8">
        <f t="shared" ref="G9" si="4">IF(D9=0,"**.*",(C9/D9))</f>
        <v>89.714285714285708</v>
      </c>
      <c r="N9" s="12"/>
    </row>
    <row r="10" spans="1:14" x14ac:dyDescent="0.25">
      <c r="A10" s="3" t="s">
        <v>45</v>
      </c>
      <c r="B10" s="3" t="s">
        <v>46</v>
      </c>
      <c r="C10" s="7">
        <v>65</v>
      </c>
      <c r="D10" s="7">
        <v>943</v>
      </c>
      <c r="E10" s="7">
        <f t="shared" si="0"/>
        <v>1008</v>
      </c>
      <c r="F10" s="7">
        <f t="shared" ref="F10" si="5">D10-C10</f>
        <v>878</v>
      </c>
      <c r="G10" s="8">
        <f t="shared" ref="G10" si="6">IF(D10=0,"**.*",(C10/D10))</f>
        <v>6.8928950159066804E-2</v>
      </c>
      <c r="N10" s="12"/>
    </row>
    <row r="11" spans="1:14" x14ac:dyDescent="0.25">
      <c r="A11" s="3" t="s">
        <v>49</v>
      </c>
      <c r="B11" s="3" t="s">
        <v>50</v>
      </c>
      <c r="C11" s="7">
        <v>901</v>
      </c>
      <c r="D11" s="7">
        <v>12</v>
      </c>
      <c r="E11" s="7">
        <f t="shared" si="0"/>
        <v>913</v>
      </c>
      <c r="F11" s="7">
        <f t="shared" ref="F11" si="7">D11-C11</f>
        <v>-889</v>
      </c>
      <c r="G11" s="8">
        <f t="shared" ref="G11" si="8">IF(D11=0,"**.*",(C11/D11))</f>
        <v>75.083333333333329</v>
      </c>
      <c r="N11" s="12"/>
    </row>
    <row r="12" spans="1:14" x14ac:dyDescent="0.25">
      <c r="A12" s="3" t="s">
        <v>41</v>
      </c>
      <c r="B12" s="3" t="s">
        <v>42</v>
      </c>
      <c r="C12" s="7">
        <v>724</v>
      </c>
      <c r="D12" s="7">
        <v>174</v>
      </c>
      <c r="E12" s="7">
        <f t="shared" si="0"/>
        <v>898</v>
      </c>
      <c r="F12" s="7">
        <f t="shared" ref="F12" si="9">D12-C12</f>
        <v>-550</v>
      </c>
      <c r="G12" s="8">
        <f t="shared" ref="G12" si="10">IF(D12=0,"**.*",(C12/D12))</f>
        <v>4.1609195402298846</v>
      </c>
      <c r="N12" s="12"/>
    </row>
    <row r="13" spans="1:14" x14ac:dyDescent="0.25">
      <c r="A13" s="3" t="s">
        <v>59</v>
      </c>
      <c r="B13" s="3" t="s">
        <v>60</v>
      </c>
      <c r="C13" s="7">
        <v>267</v>
      </c>
      <c r="D13" s="7">
        <v>600</v>
      </c>
      <c r="E13" s="7">
        <f t="shared" ref="E13:E18" si="11">SUM(C13:D13)</f>
        <v>867</v>
      </c>
      <c r="F13" s="7">
        <f t="shared" ref="F13:F18" si="12">D13-C13</f>
        <v>333</v>
      </c>
      <c r="G13" s="8">
        <f t="shared" ref="G13:G18" si="13">IF(D13=0,"**.*",(C13/D13))</f>
        <v>0.44500000000000001</v>
      </c>
      <c r="N13" s="12"/>
    </row>
    <row r="14" spans="1:14" x14ac:dyDescent="0.25">
      <c r="A14" s="3" t="s">
        <v>47</v>
      </c>
      <c r="B14" s="3" t="s">
        <v>54</v>
      </c>
      <c r="C14" s="7">
        <v>670</v>
      </c>
      <c r="D14" s="7">
        <v>20</v>
      </c>
      <c r="E14" s="7">
        <f t="shared" si="11"/>
        <v>690</v>
      </c>
      <c r="F14" s="7">
        <f t="shared" si="12"/>
        <v>-650</v>
      </c>
      <c r="G14" s="8">
        <f t="shared" si="13"/>
        <v>33.5</v>
      </c>
      <c r="N14" s="12"/>
    </row>
    <row r="15" spans="1:14" x14ac:dyDescent="0.25">
      <c r="A15" s="3" t="s">
        <v>61</v>
      </c>
      <c r="B15" s="3" t="s">
        <v>62</v>
      </c>
      <c r="C15" s="7">
        <v>141</v>
      </c>
      <c r="D15" s="7">
        <v>521</v>
      </c>
      <c r="E15" s="7">
        <f t="shared" si="11"/>
        <v>662</v>
      </c>
      <c r="F15" s="7">
        <f t="shared" si="12"/>
        <v>380</v>
      </c>
      <c r="G15" s="8">
        <f t="shared" si="13"/>
        <v>0.2706333973128599</v>
      </c>
      <c r="N15" s="12"/>
    </row>
    <row r="16" spans="1:14" x14ac:dyDescent="0.25">
      <c r="A16" s="3" t="s">
        <v>63</v>
      </c>
      <c r="B16" s="3" t="s">
        <v>64</v>
      </c>
      <c r="C16" s="7">
        <v>251</v>
      </c>
      <c r="D16" s="7">
        <v>393</v>
      </c>
      <c r="E16" s="7">
        <f t="shared" si="11"/>
        <v>644</v>
      </c>
      <c r="F16" s="7">
        <f t="shared" si="12"/>
        <v>142</v>
      </c>
      <c r="G16" s="8">
        <f t="shared" si="13"/>
        <v>0.638676844783715</v>
      </c>
      <c r="N16" s="12"/>
    </row>
    <row r="17" spans="1:14" x14ac:dyDescent="0.25">
      <c r="A17" s="3" t="s">
        <v>67</v>
      </c>
      <c r="B17" s="3" t="s">
        <v>68</v>
      </c>
      <c r="C17" s="7">
        <v>372</v>
      </c>
      <c r="D17" s="7">
        <v>184</v>
      </c>
      <c r="E17" s="7">
        <f t="shared" ref="E17" si="14">SUM(C17:D17)</f>
        <v>556</v>
      </c>
      <c r="F17" s="7">
        <f t="shared" ref="F17" si="15">D17-C17</f>
        <v>-188</v>
      </c>
      <c r="G17" s="8">
        <f t="shared" ref="G17" si="16">IF(D17=0,"**.*",(C17/D17))</f>
        <v>2.0217391304347827</v>
      </c>
      <c r="N17" s="12"/>
    </row>
    <row r="18" spans="1:14" x14ac:dyDescent="0.25">
      <c r="A18" s="3" t="s">
        <v>69</v>
      </c>
      <c r="B18" s="3" t="s">
        <v>70</v>
      </c>
      <c r="C18" s="7">
        <v>485</v>
      </c>
      <c r="D18" s="7">
        <v>67</v>
      </c>
      <c r="E18" s="7">
        <f t="shared" si="11"/>
        <v>552</v>
      </c>
      <c r="F18" s="7">
        <f t="shared" si="12"/>
        <v>-418</v>
      </c>
      <c r="G18" s="8">
        <f t="shared" si="13"/>
        <v>7.2388059701492535</v>
      </c>
    </row>
    <row r="19" spans="1:14" x14ac:dyDescent="0.25">
      <c r="A19" s="3" t="s">
        <v>48</v>
      </c>
      <c r="B19" s="3"/>
      <c r="C19" s="4">
        <f>SUM(C4:C18)</f>
        <v>18011</v>
      </c>
      <c r="D19" s="4">
        <f>SUM(D4:D18)</f>
        <v>9688</v>
      </c>
      <c r="E19" s="4">
        <f t="shared" si="0"/>
        <v>27699</v>
      </c>
      <c r="F19" s="6">
        <f t="shared" si="1"/>
        <v>-8323</v>
      </c>
      <c r="G19" s="8">
        <f t="shared" si="2"/>
        <v>1.8591040462427746</v>
      </c>
      <c r="L19" s="12"/>
    </row>
    <row r="20" spans="1:14" x14ac:dyDescent="0.25">
      <c r="L20" s="12"/>
    </row>
    <row r="21" spans="1:14" x14ac:dyDescent="0.25">
      <c r="A21" s="10" t="s">
        <v>30</v>
      </c>
      <c r="B21" s="10"/>
      <c r="D21" s="11"/>
      <c r="G21" s="12"/>
      <c r="L21" s="12"/>
    </row>
    <row r="22" spans="1:14" x14ac:dyDescent="0.25">
      <c r="A22" s="10" t="s">
        <v>31</v>
      </c>
      <c r="B22" s="10"/>
      <c r="G22" s="12"/>
    </row>
    <row r="23" spans="1:14" x14ac:dyDescent="0.25">
      <c r="G23" s="12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F12" sqref="F12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3" t="str">
        <f>Total!A1</f>
        <v>Non DAT and DAT Arrest Analysis 1Q 2024</v>
      </c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3" t="s">
        <v>17</v>
      </c>
      <c r="B3" s="6" t="s">
        <v>9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3</v>
      </c>
      <c r="B4" s="7">
        <v>3901</v>
      </c>
      <c r="C4" s="7">
        <v>2541</v>
      </c>
      <c r="D4" s="7">
        <f t="shared" ref="D4:D9" si="0">SUM(B4:C4)</f>
        <v>6442</v>
      </c>
      <c r="E4" s="7">
        <f>C4-B4</f>
        <v>-1360</v>
      </c>
      <c r="F4" s="8">
        <f>B4/C4</f>
        <v>1.5352223534041716</v>
      </c>
    </row>
    <row r="5" spans="1:6" x14ac:dyDescent="0.25">
      <c r="A5" s="3" t="s">
        <v>4</v>
      </c>
      <c r="B5" s="7">
        <v>5116</v>
      </c>
      <c r="C5" s="7">
        <v>2232</v>
      </c>
      <c r="D5" s="7">
        <f t="shared" si="0"/>
        <v>7348</v>
      </c>
      <c r="E5" s="7">
        <f t="shared" ref="E5:E9" si="1">C5-B5</f>
        <v>-2884</v>
      </c>
      <c r="F5" s="8">
        <f t="shared" ref="F5:F9" si="2">B5/C5</f>
        <v>2.2921146953405018</v>
      </c>
    </row>
    <row r="6" spans="1:6" x14ac:dyDescent="0.25">
      <c r="A6" s="3" t="s">
        <v>5</v>
      </c>
      <c r="B6" s="7">
        <v>4374</v>
      </c>
      <c r="C6" s="7">
        <v>2280</v>
      </c>
      <c r="D6" s="7">
        <f t="shared" si="0"/>
        <v>6654</v>
      </c>
      <c r="E6" s="7">
        <f t="shared" si="1"/>
        <v>-2094</v>
      </c>
      <c r="F6" s="8">
        <f t="shared" si="2"/>
        <v>1.918421052631579</v>
      </c>
    </row>
    <row r="7" spans="1:6" x14ac:dyDescent="0.25">
      <c r="A7" s="3" t="s">
        <v>6</v>
      </c>
      <c r="B7" s="7">
        <v>3815</v>
      </c>
      <c r="C7" s="7">
        <v>2047</v>
      </c>
      <c r="D7" s="7">
        <f t="shared" si="0"/>
        <v>5862</v>
      </c>
      <c r="E7" s="7">
        <f t="shared" si="1"/>
        <v>-1768</v>
      </c>
      <c r="F7" s="8">
        <f t="shared" si="2"/>
        <v>1.8637029799706888</v>
      </c>
    </row>
    <row r="8" spans="1:6" x14ac:dyDescent="0.25">
      <c r="A8" s="3" t="s">
        <v>7</v>
      </c>
      <c r="B8" s="7">
        <v>805</v>
      </c>
      <c r="C8" s="7">
        <v>588</v>
      </c>
      <c r="D8" s="7">
        <f t="shared" si="0"/>
        <v>1393</v>
      </c>
      <c r="E8" s="7">
        <f t="shared" si="1"/>
        <v>-217</v>
      </c>
      <c r="F8" s="8">
        <f t="shared" si="2"/>
        <v>1.3690476190476191</v>
      </c>
    </row>
    <row r="9" spans="1:6" x14ac:dyDescent="0.25">
      <c r="A9" s="3" t="s">
        <v>8</v>
      </c>
      <c r="B9" s="6">
        <v>18011</v>
      </c>
      <c r="C9" s="6">
        <v>9688</v>
      </c>
      <c r="D9" s="6">
        <f t="shared" si="0"/>
        <v>27699</v>
      </c>
      <c r="E9" s="6">
        <f t="shared" si="1"/>
        <v>-8323</v>
      </c>
      <c r="F9" s="8">
        <f t="shared" si="2"/>
        <v>1.8591040462427746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E80" sqref="E4:E8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1Q 2024</v>
      </c>
      <c r="B1" s="13"/>
      <c r="C1" s="13"/>
      <c r="D1" s="13"/>
      <c r="E1" s="13"/>
      <c r="F1" s="13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3" t="s">
        <v>16</v>
      </c>
      <c r="B3" s="4" t="s">
        <v>0</v>
      </c>
      <c r="C3" s="4" t="s">
        <v>10</v>
      </c>
      <c r="D3" s="4" t="s">
        <v>23</v>
      </c>
      <c r="E3" s="4" t="s">
        <v>21</v>
      </c>
      <c r="F3" s="4" t="s">
        <v>22</v>
      </c>
    </row>
    <row r="4" spans="1:7" x14ac:dyDescent="0.25">
      <c r="A4" s="9">
        <v>1</v>
      </c>
      <c r="B4" s="2">
        <v>282</v>
      </c>
      <c r="C4" s="2">
        <v>118</v>
      </c>
      <c r="D4" s="2">
        <f>SUM(B4:C4)</f>
        <v>400</v>
      </c>
      <c r="E4" s="2">
        <f>C4-B4</f>
        <v>-164</v>
      </c>
      <c r="F4" s="5">
        <f>B4/C4</f>
        <v>2.3898305084745761</v>
      </c>
    </row>
    <row r="5" spans="1:7" x14ac:dyDescent="0.25">
      <c r="A5" s="9">
        <v>5</v>
      </c>
      <c r="B5" s="2">
        <v>141</v>
      </c>
      <c r="C5" s="2">
        <v>75</v>
      </c>
      <c r="D5" s="2">
        <f t="shared" ref="D5:D68" si="0">SUM(B5:C5)</f>
        <v>216</v>
      </c>
      <c r="E5" s="2">
        <f t="shared" ref="E5:E68" si="1">C5-B5</f>
        <v>-66</v>
      </c>
      <c r="F5" s="5">
        <f t="shared" ref="F5:F68" si="2">B5/C5</f>
        <v>1.88</v>
      </c>
    </row>
    <row r="6" spans="1:7" x14ac:dyDescent="0.25">
      <c r="A6" s="9">
        <v>6</v>
      </c>
      <c r="B6" s="2">
        <v>148</v>
      </c>
      <c r="C6" s="2">
        <v>69</v>
      </c>
      <c r="D6" s="2">
        <f t="shared" si="0"/>
        <v>217</v>
      </c>
      <c r="E6" s="2">
        <f t="shared" si="1"/>
        <v>-79</v>
      </c>
      <c r="F6" s="5">
        <f t="shared" si="2"/>
        <v>2.1449275362318843</v>
      </c>
    </row>
    <row r="7" spans="1:7" x14ac:dyDescent="0.25">
      <c r="A7" s="9">
        <v>7</v>
      </c>
      <c r="B7" s="2">
        <v>195</v>
      </c>
      <c r="C7" s="2">
        <v>55</v>
      </c>
      <c r="D7" s="2">
        <f t="shared" si="0"/>
        <v>250</v>
      </c>
      <c r="E7" s="2">
        <f t="shared" si="1"/>
        <v>-140</v>
      </c>
      <c r="F7" s="5">
        <f t="shared" si="2"/>
        <v>3.5454545454545454</v>
      </c>
    </row>
    <row r="8" spans="1:7" x14ac:dyDescent="0.25">
      <c r="A8" s="9">
        <v>9</v>
      </c>
      <c r="B8" s="2">
        <v>138</v>
      </c>
      <c r="C8" s="2">
        <v>52</v>
      </c>
      <c r="D8" s="2">
        <f t="shared" si="0"/>
        <v>190</v>
      </c>
      <c r="E8" s="2">
        <f t="shared" si="1"/>
        <v>-86</v>
      </c>
      <c r="F8" s="5">
        <f t="shared" si="2"/>
        <v>2.6538461538461537</v>
      </c>
    </row>
    <row r="9" spans="1:7" x14ac:dyDescent="0.25">
      <c r="A9" s="9">
        <v>10</v>
      </c>
      <c r="B9" s="2">
        <v>86</v>
      </c>
      <c r="C9" s="2">
        <v>94</v>
      </c>
      <c r="D9" s="2">
        <f t="shared" si="0"/>
        <v>180</v>
      </c>
      <c r="E9" s="2">
        <f t="shared" si="1"/>
        <v>8</v>
      </c>
      <c r="F9" s="5">
        <f t="shared" si="2"/>
        <v>0.91489361702127658</v>
      </c>
    </row>
    <row r="10" spans="1:7" x14ac:dyDescent="0.25">
      <c r="A10" s="9">
        <v>13</v>
      </c>
      <c r="B10" s="2">
        <v>384</v>
      </c>
      <c r="C10" s="2">
        <v>155</v>
      </c>
      <c r="D10" s="2">
        <f t="shared" si="0"/>
        <v>539</v>
      </c>
      <c r="E10" s="2">
        <f t="shared" si="1"/>
        <v>-229</v>
      </c>
      <c r="F10" s="5">
        <f t="shared" si="2"/>
        <v>2.4774193548387098</v>
      </c>
    </row>
    <row r="11" spans="1:7" x14ac:dyDescent="0.25">
      <c r="A11" s="9">
        <v>14</v>
      </c>
      <c r="B11" s="2">
        <v>742</v>
      </c>
      <c r="C11" s="2">
        <v>323</v>
      </c>
      <c r="D11" s="2">
        <f t="shared" si="0"/>
        <v>1065</v>
      </c>
      <c r="E11" s="2">
        <f t="shared" si="1"/>
        <v>-419</v>
      </c>
      <c r="F11" s="5">
        <f t="shared" si="2"/>
        <v>2.2972136222910216</v>
      </c>
    </row>
    <row r="12" spans="1:7" x14ac:dyDescent="0.25">
      <c r="A12" s="9">
        <v>17</v>
      </c>
      <c r="B12" s="2">
        <v>111</v>
      </c>
      <c r="C12" s="2">
        <v>74</v>
      </c>
      <c r="D12" s="2">
        <f t="shared" si="0"/>
        <v>185</v>
      </c>
      <c r="E12" s="2">
        <f t="shared" si="1"/>
        <v>-37</v>
      </c>
      <c r="F12" s="5">
        <f t="shared" si="2"/>
        <v>1.5</v>
      </c>
    </row>
    <row r="13" spans="1:7" x14ac:dyDescent="0.25">
      <c r="A13" s="9">
        <v>18</v>
      </c>
      <c r="B13" s="2">
        <v>309</v>
      </c>
      <c r="C13" s="2">
        <v>186</v>
      </c>
      <c r="D13" s="2">
        <f t="shared" si="0"/>
        <v>495</v>
      </c>
      <c r="E13" s="2">
        <f t="shared" si="1"/>
        <v>-123</v>
      </c>
      <c r="F13" s="5">
        <f t="shared" si="2"/>
        <v>1.6612903225806452</v>
      </c>
    </row>
    <row r="14" spans="1:7" x14ac:dyDescent="0.25">
      <c r="A14" s="9">
        <v>19</v>
      </c>
      <c r="B14" s="2">
        <v>242</v>
      </c>
      <c r="C14" s="2">
        <v>67</v>
      </c>
      <c r="D14" s="2">
        <f t="shared" si="0"/>
        <v>309</v>
      </c>
      <c r="E14" s="2">
        <f t="shared" si="1"/>
        <v>-175</v>
      </c>
      <c r="F14" s="5">
        <f t="shared" si="2"/>
        <v>3.6119402985074629</v>
      </c>
    </row>
    <row r="15" spans="1:7" x14ac:dyDescent="0.25">
      <c r="A15" s="9">
        <v>20</v>
      </c>
      <c r="B15" s="2">
        <v>78</v>
      </c>
      <c r="C15" s="2">
        <v>41</v>
      </c>
      <c r="D15" s="2">
        <f t="shared" si="0"/>
        <v>119</v>
      </c>
      <c r="E15" s="2">
        <f t="shared" si="1"/>
        <v>-37</v>
      </c>
      <c r="F15" s="5">
        <f t="shared" si="2"/>
        <v>1.9024390243902438</v>
      </c>
    </row>
    <row r="16" spans="1:7" x14ac:dyDescent="0.25">
      <c r="A16" s="9">
        <v>22</v>
      </c>
      <c r="B16" s="2">
        <v>1</v>
      </c>
      <c r="C16" s="2">
        <v>0</v>
      </c>
      <c r="D16" s="2">
        <f t="shared" si="0"/>
        <v>1</v>
      </c>
      <c r="E16" s="2">
        <f t="shared" si="1"/>
        <v>-1</v>
      </c>
      <c r="F16" s="5" t="e">
        <f t="shared" si="2"/>
        <v>#DIV/0!</v>
      </c>
    </row>
    <row r="17" spans="1:6" x14ac:dyDescent="0.25">
      <c r="A17" s="9">
        <v>23</v>
      </c>
      <c r="B17" s="2">
        <v>174</v>
      </c>
      <c r="C17" s="2">
        <v>68</v>
      </c>
      <c r="D17" s="2">
        <f t="shared" si="0"/>
        <v>242</v>
      </c>
      <c r="E17" s="2">
        <f t="shared" si="1"/>
        <v>-106</v>
      </c>
      <c r="F17" s="5">
        <f t="shared" si="2"/>
        <v>2.5588235294117645</v>
      </c>
    </row>
    <row r="18" spans="1:6" x14ac:dyDescent="0.25">
      <c r="A18" s="9">
        <v>24</v>
      </c>
      <c r="B18" s="2">
        <v>187</v>
      </c>
      <c r="C18" s="2">
        <v>98</v>
      </c>
      <c r="D18" s="2">
        <f t="shared" si="0"/>
        <v>285</v>
      </c>
      <c r="E18" s="2">
        <f t="shared" si="1"/>
        <v>-89</v>
      </c>
      <c r="F18" s="5">
        <f t="shared" si="2"/>
        <v>1.9081632653061225</v>
      </c>
    </row>
    <row r="19" spans="1:6" x14ac:dyDescent="0.25">
      <c r="A19" s="9">
        <v>25</v>
      </c>
      <c r="B19" s="2">
        <v>276</v>
      </c>
      <c r="C19" s="2">
        <v>305</v>
      </c>
      <c r="D19" s="2">
        <f t="shared" si="0"/>
        <v>581</v>
      </c>
      <c r="E19" s="2">
        <f t="shared" si="1"/>
        <v>29</v>
      </c>
      <c r="F19" s="5">
        <f t="shared" si="2"/>
        <v>0.90491803278688521</v>
      </c>
    </row>
    <row r="20" spans="1:6" x14ac:dyDescent="0.25">
      <c r="A20" s="9">
        <v>26</v>
      </c>
      <c r="B20" s="2">
        <v>91</v>
      </c>
      <c r="C20" s="2">
        <v>60</v>
      </c>
      <c r="D20" s="2">
        <f t="shared" si="0"/>
        <v>151</v>
      </c>
      <c r="E20" s="2">
        <f t="shared" si="1"/>
        <v>-31</v>
      </c>
      <c r="F20" s="5">
        <f t="shared" si="2"/>
        <v>1.5166666666666666</v>
      </c>
    </row>
    <row r="21" spans="1:6" x14ac:dyDescent="0.25">
      <c r="A21" s="9">
        <v>28</v>
      </c>
      <c r="B21" s="2">
        <v>144</v>
      </c>
      <c r="C21" s="2">
        <v>60</v>
      </c>
      <c r="D21" s="2">
        <f t="shared" si="0"/>
        <v>204</v>
      </c>
      <c r="E21" s="2">
        <f t="shared" si="1"/>
        <v>-84</v>
      </c>
      <c r="F21" s="5">
        <f t="shared" si="2"/>
        <v>2.4</v>
      </c>
    </row>
    <row r="22" spans="1:6" x14ac:dyDescent="0.25">
      <c r="A22" s="9">
        <v>30</v>
      </c>
      <c r="B22" s="2">
        <v>130</v>
      </c>
      <c r="C22" s="2">
        <v>53</v>
      </c>
      <c r="D22" s="2">
        <f t="shared" si="0"/>
        <v>183</v>
      </c>
      <c r="E22" s="2">
        <f t="shared" si="1"/>
        <v>-77</v>
      </c>
      <c r="F22" s="5">
        <f t="shared" si="2"/>
        <v>2.4528301886792452</v>
      </c>
    </row>
    <row r="23" spans="1:6" x14ac:dyDescent="0.25">
      <c r="A23" s="9">
        <v>32</v>
      </c>
      <c r="B23" s="2">
        <v>189</v>
      </c>
      <c r="C23" s="2">
        <v>80</v>
      </c>
      <c r="D23" s="2">
        <f t="shared" si="0"/>
        <v>269</v>
      </c>
      <c r="E23" s="2">
        <f t="shared" si="1"/>
        <v>-109</v>
      </c>
      <c r="F23" s="5">
        <f t="shared" si="2"/>
        <v>2.3624999999999998</v>
      </c>
    </row>
    <row r="24" spans="1:6" x14ac:dyDescent="0.25">
      <c r="A24" s="9">
        <v>33</v>
      </c>
      <c r="B24" s="2">
        <v>140</v>
      </c>
      <c r="C24" s="2">
        <v>79</v>
      </c>
      <c r="D24" s="2">
        <f t="shared" si="0"/>
        <v>219</v>
      </c>
      <c r="E24" s="2">
        <f t="shared" si="1"/>
        <v>-61</v>
      </c>
      <c r="F24" s="5">
        <f t="shared" si="2"/>
        <v>1.7721518987341771</v>
      </c>
    </row>
    <row r="25" spans="1:6" x14ac:dyDescent="0.25">
      <c r="A25" s="9">
        <v>34</v>
      </c>
      <c r="B25" s="2">
        <v>186</v>
      </c>
      <c r="C25" s="2">
        <v>168</v>
      </c>
      <c r="D25" s="2">
        <f t="shared" si="0"/>
        <v>354</v>
      </c>
      <c r="E25" s="2">
        <f t="shared" si="1"/>
        <v>-18</v>
      </c>
      <c r="F25" s="5">
        <f t="shared" si="2"/>
        <v>1.1071428571428572</v>
      </c>
    </row>
    <row r="26" spans="1:6" x14ac:dyDescent="0.25">
      <c r="A26" s="9">
        <v>40</v>
      </c>
      <c r="B26" s="2">
        <v>575</v>
      </c>
      <c r="C26" s="2">
        <v>362</v>
      </c>
      <c r="D26" s="2">
        <f t="shared" si="0"/>
        <v>937</v>
      </c>
      <c r="E26" s="2">
        <f t="shared" si="1"/>
        <v>-213</v>
      </c>
      <c r="F26" s="5">
        <f t="shared" si="2"/>
        <v>1.5883977900552486</v>
      </c>
    </row>
    <row r="27" spans="1:6" x14ac:dyDescent="0.25">
      <c r="A27" s="9">
        <v>41</v>
      </c>
      <c r="B27" s="2">
        <v>242</v>
      </c>
      <c r="C27" s="2">
        <v>128</v>
      </c>
      <c r="D27" s="2">
        <f t="shared" si="0"/>
        <v>370</v>
      </c>
      <c r="E27" s="2">
        <f t="shared" si="1"/>
        <v>-114</v>
      </c>
      <c r="F27" s="5">
        <f t="shared" si="2"/>
        <v>1.890625</v>
      </c>
    </row>
    <row r="28" spans="1:6" x14ac:dyDescent="0.25">
      <c r="A28" s="9">
        <v>42</v>
      </c>
      <c r="B28" s="2">
        <v>220</v>
      </c>
      <c r="C28" s="2">
        <v>158</v>
      </c>
      <c r="D28" s="2">
        <f t="shared" si="0"/>
        <v>378</v>
      </c>
      <c r="E28" s="2">
        <f t="shared" si="1"/>
        <v>-62</v>
      </c>
      <c r="F28" s="5">
        <f t="shared" si="2"/>
        <v>1.3924050632911393</v>
      </c>
    </row>
    <row r="29" spans="1:6" x14ac:dyDescent="0.25">
      <c r="A29" s="9">
        <v>43</v>
      </c>
      <c r="B29" s="2">
        <v>371</v>
      </c>
      <c r="C29" s="2">
        <v>305</v>
      </c>
      <c r="D29" s="2">
        <f t="shared" si="0"/>
        <v>676</v>
      </c>
      <c r="E29" s="2">
        <f t="shared" si="1"/>
        <v>-66</v>
      </c>
      <c r="F29" s="5">
        <f t="shared" si="2"/>
        <v>1.2163934426229508</v>
      </c>
    </row>
    <row r="30" spans="1:6" x14ac:dyDescent="0.25">
      <c r="A30" s="9">
        <v>44</v>
      </c>
      <c r="B30" s="2">
        <v>529</v>
      </c>
      <c r="C30" s="2">
        <v>376</v>
      </c>
      <c r="D30" s="2">
        <f t="shared" si="0"/>
        <v>905</v>
      </c>
      <c r="E30" s="2">
        <f t="shared" si="1"/>
        <v>-153</v>
      </c>
      <c r="F30" s="5">
        <f t="shared" si="2"/>
        <v>1.4069148936170213</v>
      </c>
    </row>
    <row r="31" spans="1:6" x14ac:dyDescent="0.25">
      <c r="A31" s="9">
        <v>45</v>
      </c>
      <c r="B31" s="2">
        <v>193</v>
      </c>
      <c r="C31" s="2">
        <v>201</v>
      </c>
      <c r="D31" s="2">
        <f t="shared" si="0"/>
        <v>394</v>
      </c>
      <c r="E31" s="2">
        <f t="shared" si="1"/>
        <v>8</v>
      </c>
      <c r="F31" s="5">
        <f t="shared" si="2"/>
        <v>0.96019900497512434</v>
      </c>
    </row>
    <row r="32" spans="1:6" x14ac:dyDescent="0.25">
      <c r="A32" s="9">
        <v>46</v>
      </c>
      <c r="B32" s="2">
        <v>465</v>
      </c>
      <c r="C32" s="2">
        <v>334</v>
      </c>
      <c r="D32" s="2">
        <f t="shared" si="0"/>
        <v>799</v>
      </c>
      <c r="E32" s="2">
        <f t="shared" si="1"/>
        <v>-131</v>
      </c>
      <c r="F32" s="5">
        <f t="shared" si="2"/>
        <v>1.3922155688622755</v>
      </c>
    </row>
    <row r="33" spans="1:6" x14ac:dyDescent="0.25">
      <c r="A33" s="9">
        <v>47</v>
      </c>
      <c r="B33" s="2">
        <v>351</v>
      </c>
      <c r="C33" s="2">
        <v>122</v>
      </c>
      <c r="D33" s="2">
        <f t="shared" si="0"/>
        <v>473</v>
      </c>
      <c r="E33" s="2">
        <f t="shared" si="1"/>
        <v>-229</v>
      </c>
      <c r="F33" s="5">
        <f t="shared" si="2"/>
        <v>2.877049180327869</v>
      </c>
    </row>
    <row r="34" spans="1:6" x14ac:dyDescent="0.25">
      <c r="A34" s="9">
        <v>48</v>
      </c>
      <c r="B34" s="2">
        <v>219</v>
      </c>
      <c r="C34" s="2">
        <v>108</v>
      </c>
      <c r="D34" s="2">
        <f t="shared" si="0"/>
        <v>327</v>
      </c>
      <c r="E34" s="2">
        <f t="shared" si="1"/>
        <v>-111</v>
      </c>
      <c r="F34" s="5">
        <f t="shared" si="2"/>
        <v>2.0277777777777777</v>
      </c>
    </row>
    <row r="35" spans="1:6" x14ac:dyDescent="0.25">
      <c r="A35" s="9">
        <v>49</v>
      </c>
      <c r="B35" s="2">
        <v>207</v>
      </c>
      <c r="C35" s="2">
        <v>123</v>
      </c>
      <c r="D35" s="2">
        <f t="shared" si="0"/>
        <v>330</v>
      </c>
      <c r="E35" s="2">
        <f t="shared" si="1"/>
        <v>-84</v>
      </c>
      <c r="F35" s="5">
        <f t="shared" si="2"/>
        <v>1.6829268292682926</v>
      </c>
    </row>
    <row r="36" spans="1:6" x14ac:dyDescent="0.25">
      <c r="A36" s="9">
        <v>50</v>
      </c>
      <c r="B36" s="2">
        <v>74</v>
      </c>
      <c r="C36" s="2">
        <v>104</v>
      </c>
      <c r="D36" s="2">
        <f t="shared" si="0"/>
        <v>178</v>
      </c>
      <c r="E36" s="2">
        <f t="shared" si="1"/>
        <v>30</v>
      </c>
      <c r="F36" s="5">
        <f t="shared" si="2"/>
        <v>0.71153846153846156</v>
      </c>
    </row>
    <row r="37" spans="1:6" x14ac:dyDescent="0.25">
      <c r="A37" s="9">
        <v>52</v>
      </c>
      <c r="B37" s="2">
        <v>455</v>
      </c>
      <c r="C37" s="2">
        <v>220</v>
      </c>
      <c r="D37" s="2">
        <f t="shared" si="0"/>
        <v>675</v>
      </c>
      <c r="E37" s="2">
        <f t="shared" si="1"/>
        <v>-235</v>
      </c>
      <c r="F37" s="5">
        <f t="shared" si="2"/>
        <v>2.0681818181818183</v>
      </c>
    </row>
    <row r="38" spans="1:6" x14ac:dyDescent="0.25">
      <c r="A38" s="9">
        <v>60</v>
      </c>
      <c r="B38" s="2">
        <v>263</v>
      </c>
      <c r="C38" s="2">
        <v>158</v>
      </c>
      <c r="D38" s="2">
        <f t="shared" si="0"/>
        <v>421</v>
      </c>
      <c r="E38" s="2">
        <f t="shared" si="1"/>
        <v>-105</v>
      </c>
      <c r="F38" s="5">
        <f t="shared" si="2"/>
        <v>1.6645569620253164</v>
      </c>
    </row>
    <row r="39" spans="1:6" x14ac:dyDescent="0.25">
      <c r="A39" s="9">
        <v>61</v>
      </c>
      <c r="B39" s="2">
        <v>174</v>
      </c>
      <c r="C39" s="2">
        <v>66</v>
      </c>
      <c r="D39" s="2">
        <f t="shared" si="0"/>
        <v>240</v>
      </c>
      <c r="E39" s="2">
        <f t="shared" si="1"/>
        <v>-108</v>
      </c>
      <c r="F39" s="5">
        <f t="shared" si="2"/>
        <v>2.6363636363636362</v>
      </c>
    </row>
    <row r="40" spans="1:6" x14ac:dyDescent="0.25">
      <c r="A40" s="9">
        <v>62</v>
      </c>
      <c r="B40" s="2">
        <v>275</v>
      </c>
      <c r="C40" s="2">
        <v>104</v>
      </c>
      <c r="D40" s="2">
        <f t="shared" si="0"/>
        <v>379</v>
      </c>
      <c r="E40" s="2">
        <f t="shared" si="1"/>
        <v>-171</v>
      </c>
      <c r="F40" s="5">
        <f t="shared" si="2"/>
        <v>2.6442307692307692</v>
      </c>
    </row>
    <row r="41" spans="1:6" x14ac:dyDescent="0.25">
      <c r="A41" s="9">
        <v>63</v>
      </c>
      <c r="B41" s="2">
        <v>158</v>
      </c>
      <c r="C41" s="2">
        <v>109</v>
      </c>
      <c r="D41" s="2">
        <f t="shared" si="0"/>
        <v>267</v>
      </c>
      <c r="E41" s="2">
        <f t="shared" si="1"/>
        <v>-49</v>
      </c>
      <c r="F41" s="5">
        <f t="shared" si="2"/>
        <v>1.4495412844036697</v>
      </c>
    </row>
    <row r="42" spans="1:6" x14ac:dyDescent="0.25">
      <c r="A42" s="9">
        <v>66</v>
      </c>
      <c r="B42" s="2">
        <v>120</v>
      </c>
      <c r="C42" s="2">
        <v>68</v>
      </c>
      <c r="D42" s="2">
        <f t="shared" si="0"/>
        <v>188</v>
      </c>
      <c r="E42" s="2">
        <f t="shared" si="1"/>
        <v>-52</v>
      </c>
      <c r="F42" s="5">
        <f t="shared" si="2"/>
        <v>1.7647058823529411</v>
      </c>
    </row>
    <row r="43" spans="1:6" x14ac:dyDescent="0.25">
      <c r="A43" s="9">
        <v>67</v>
      </c>
      <c r="B43" s="2">
        <v>308</v>
      </c>
      <c r="C43" s="2">
        <v>118</v>
      </c>
      <c r="D43" s="2">
        <f t="shared" si="0"/>
        <v>426</v>
      </c>
      <c r="E43" s="2">
        <f t="shared" si="1"/>
        <v>-190</v>
      </c>
      <c r="F43" s="5">
        <f t="shared" si="2"/>
        <v>2.6101694915254239</v>
      </c>
    </row>
    <row r="44" spans="1:6" x14ac:dyDescent="0.25">
      <c r="A44" s="9">
        <v>68</v>
      </c>
      <c r="B44" s="2">
        <v>152</v>
      </c>
      <c r="C44" s="2">
        <v>141</v>
      </c>
      <c r="D44" s="2">
        <f t="shared" si="0"/>
        <v>293</v>
      </c>
      <c r="E44" s="2">
        <f t="shared" si="1"/>
        <v>-11</v>
      </c>
      <c r="F44" s="5">
        <f t="shared" si="2"/>
        <v>1.0780141843971631</v>
      </c>
    </row>
    <row r="45" spans="1:6" x14ac:dyDescent="0.25">
      <c r="A45" s="9">
        <v>69</v>
      </c>
      <c r="B45" s="2">
        <v>137</v>
      </c>
      <c r="C45" s="2">
        <v>52</v>
      </c>
      <c r="D45" s="2">
        <f t="shared" si="0"/>
        <v>189</v>
      </c>
      <c r="E45" s="2">
        <f t="shared" si="1"/>
        <v>-85</v>
      </c>
      <c r="F45" s="5">
        <f t="shared" si="2"/>
        <v>2.6346153846153846</v>
      </c>
    </row>
    <row r="46" spans="1:6" x14ac:dyDescent="0.25">
      <c r="A46" s="9">
        <v>70</v>
      </c>
      <c r="B46" s="2">
        <v>312</v>
      </c>
      <c r="C46" s="2">
        <v>81</v>
      </c>
      <c r="D46" s="2">
        <f t="shared" si="0"/>
        <v>393</v>
      </c>
      <c r="E46" s="2">
        <f t="shared" si="1"/>
        <v>-231</v>
      </c>
      <c r="F46" s="5">
        <f t="shared" si="2"/>
        <v>3.8518518518518516</v>
      </c>
    </row>
    <row r="47" spans="1:6" x14ac:dyDescent="0.25">
      <c r="A47" s="9">
        <v>71</v>
      </c>
      <c r="B47" s="2">
        <v>182</v>
      </c>
      <c r="C47" s="2">
        <v>117</v>
      </c>
      <c r="D47" s="2">
        <f t="shared" si="0"/>
        <v>299</v>
      </c>
      <c r="E47" s="2">
        <f t="shared" si="1"/>
        <v>-65</v>
      </c>
      <c r="F47" s="5">
        <f t="shared" si="2"/>
        <v>1.5555555555555556</v>
      </c>
    </row>
    <row r="48" spans="1:6" x14ac:dyDescent="0.25">
      <c r="A48" s="9">
        <v>72</v>
      </c>
      <c r="B48" s="2">
        <v>170</v>
      </c>
      <c r="C48" s="2">
        <v>221</v>
      </c>
      <c r="D48" s="2">
        <f t="shared" si="0"/>
        <v>391</v>
      </c>
      <c r="E48" s="2">
        <f t="shared" si="1"/>
        <v>51</v>
      </c>
      <c r="F48" s="5">
        <f t="shared" si="2"/>
        <v>0.76923076923076927</v>
      </c>
    </row>
    <row r="49" spans="1:6" x14ac:dyDescent="0.25">
      <c r="A49" s="9">
        <v>73</v>
      </c>
      <c r="B49" s="2">
        <v>430</v>
      </c>
      <c r="C49" s="2">
        <v>143</v>
      </c>
      <c r="D49" s="2">
        <f t="shared" si="0"/>
        <v>573</v>
      </c>
      <c r="E49" s="2">
        <f t="shared" si="1"/>
        <v>-287</v>
      </c>
      <c r="F49" s="5">
        <f t="shared" si="2"/>
        <v>3.0069930069930071</v>
      </c>
    </row>
    <row r="50" spans="1:6" x14ac:dyDescent="0.25">
      <c r="A50" s="9">
        <v>75</v>
      </c>
      <c r="B50" s="2">
        <v>622</v>
      </c>
      <c r="C50" s="2">
        <v>218</v>
      </c>
      <c r="D50" s="2">
        <f t="shared" si="0"/>
        <v>840</v>
      </c>
      <c r="E50" s="2">
        <f t="shared" si="1"/>
        <v>-404</v>
      </c>
      <c r="F50" s="5">
        <f t="shared" si="2"/>
        <v>2.8532110091743119</v>
      </c>
    </row>
    <row r="51" spans="1:6" x14ac:dyDescent="0.25">
      <c r="A51" s="9">
        <v>76</v>
      </c>
      <c r="B51" s="2">
        <v>93</v>
      </c>
      <c r="C51" s="2">
        <v>47</v>
      </c>
      <c r="D51" s="2">
        <f t="shared" si="0"/>
        <v>140</v>
      </c>
      <c r="E51" s="2">
        <f t="shared" si="1"/>
        <v>-46</v>
      </c>
      <c r="F51" s="5">
        <f t="shared" si="2"/>
        <v>1.9787234042553192</v>
      </c>
    </row>
    <row r="52" spans="1:6" x14ac:dyDescent="0.25">
      <c r="A52" s="9">
        <v>77</v>
      </c>
      <c r="B52" s="2">
        <v>214</v>
      </c>
      <c r="C52" s="2">
        <v>33</v>
      </c>
      <c r="D52" s="2">
        <f t="shared" si="0"/>
        <v>247</v>
      </c>
      <c r="E52" s="2">
        <f t="shared" si="1"/>
        <v>-181</v>
      </c>
      <c r="F52" s="5">
        <f t="shared" si="2"/>
        <v>6.4848484848484844</v>
      </c>
    </row>
    <row r="53" spans="1:6" x14ac:dyDescent="0.25">
      <c r="A53" s="9">
        <v>78</v>
      </c>
      <c r="B53" s="2">
        <v>116</v>
      </c>
      <c r="C53" s="2">
        <v>53</v>
      </c>
      <c r="D53" s="2">
        <f t="shared" si="0"/>
        <v>169</v>
      </c>
      <c r="E53" s="2">
        <f t="shared" si="1"/>
        <v>-63</v>
      </c>
      <c r="F53" s="5">
        <f t="shared" si="2"/>
        <v>2.1886792452830188</v>
      </c>
    </row>
    <row r="54" spans="1:6" x14ac:dyDescent="0.25">
      <c r="A54" s="9">
        <v>79</v>
      </c>
      <c r="B54" s="2">
        <v>317</v>
      </c>
      <c r="C54" s="2">
        <v>103</v>
      </c>
      <c r="D54" s="2">
        <f t="shared" si="0"/>
        <v>420</v>
      </c>
      <c r="E54" s="2">
        <f t="shared" si="1"/>
        <v>-214</v>
      </c>
      <c r="F54" s="5">
        <f t="shared" si="2"/>
        <v>3.0776699029126213</v>
      </c>
    </row>
    <row r="55" spans="1:6" x14ac:dyDescent="0.25">
      <c r="A55" s="9">
        <v>81</v>
      </c>
      <c r="B55" s="2">
        <v>175</v>
      </c>
      <c r="C55" s="2">
        <v>60</v>
      </c>
      <c r="D55" s="2">
        <f t="shared" si="0"/>
        <v>235</v>
      </c>
      <c r="E55" s="2">
        <f t="shared" si="1"/>
        <v>-115</v>
      </c>
      <c r="F55" s="5">
        <f t="shared" si="2"/>
        <v>2.9166666666666665</v>
      </c>
    </row>
    <row r="56" spans="1:6" x14ac:dyDescent="0.25">
      <c r="A56" s="9">
        <v>83</v>
      </c>
      <c r="B56" s="2">
        <v>213</v>
      </c>
      <c r="C56" s="2">
        <v>71</v>
      </c>
      <c r="D56" s="2">
        <f t="shared" si="0"/>
        <v>284</v>
      </c>
      <c r="E56" s="2">
        <f t="shared" si="1"/>
        <v>-142</v>
      </c>
      <c r="F56" s="5">
        <f t="shared" si="2"/>
        <v>3</v>
      </c>
    </row>
    <row r="57" spans="1:6" x14ac:dyDescent="0.25">
      <c r="A57" s="9">
        <v>84</v>
      </c>
      <c r="B57" s="2">
        <v>322</v>
      </c>
      <c r="C57" s="2">
        <v>106</v>
      </c>
      <c r="D57" s="2">
        <f t="shared" si="0"/>
        <v>428</v>
      </c>
      <c r="E57" s="2">
        <f t="shared" si="1"/>
        <v>-216</v>
      </c>
      <c r="F57" s="5">
        <f t="shared" si="2"/>
        <v>3.0377358490566038</v>
      </c>
    </row>
    <row r="58" spans="1:6" x14ac:dyDescent="0.25">
      <c r="A58" s="9">
        <v>88</v>
      </c>
      <c r="B58" s="2">
        <v>103</v>
      </c>
      <c r="C58" s="2">
        <v>60</v>
      </c>
      <c r="D58" s="2">
        <f t="shared" si="0"/>
        <v>163</v>
      </c>
      <c r="E58" s="2">
        <f t="shared" si="1"/>
        <v>-43</v>
      </c>
      <c r="F58" s="5">
        <f t="shared" si="2"/>
        <v>1.7166666666666666</v>
      </c>
    </row>
    <row r="59" spans="1:6" x14ac:dyDescent="0.25">
      <c r="A59" s="9">
        <v>90</v>
      </c>
      <c r="B59" s="2">
        <v>186</v>
      </c>
      <c r="C59" s="2">
        <v>59</v>
      </c>
      <c r="D59" s="2">
        <f t="shared" si="0"/>
        <v>245</v>
      </c>
      <c r="E59" s="2">
        <f t="shared" si="1"/>
        <v>-127</v>
      </c>
      <c r="F59" s="5">
        <f t="shared" si="2"/>
        <v>3.152542372881356</v>
      </c>
    </row>
    <row r="60" spans="1:6" x14ac:dyDescent="0.25">
      <c r="A60" s="9">
        <v>94</v>
      </c>
      <c r="B60" s="2">
        <v>74</v>
      </c>
      <c r="C60" s="2">
        <v>44</v>
      </c>
      <c r="D60" s="2">
        <f t="shared" si="0"/>
        <v>118</v>
      </c>
      <c r="E60" s="2">
        <f t="shared" si="1"/>
        <v>-30</v>
      </c>
      <c r="F60" s="5">
        <f t="shared" si="2"/>
        <v>1.6818181818181819</v>
      </c>
    </row>
    <row r="61" spans="1:6" x14ac:dyDescent="0.25">
      <c r="A61" s="9">
        <v>100</v>
      </c>
      <c r="B61" s="2">
        <v>79</v>
      </c>
      <c r="C61" s="2">
        <v>27</v>
      </c>
      <c r="D61" s="2">
        <f t="shared" si="0"/>
        <v>106</v>
      </c>
      <c r="E61" s="2">
        <f t="shared" si="1"/>
        <v>-52</v>
      </c>
      <c r="F61" s="5">
        <f t="shared" si="2"/>
        <v>2.925925925925926</v>
      </c>
    </row>
    <row r="62" spans="1:6" x14ac:dyDescent="0.25">
      <c r="A62" s="9">
        <v>101</v>
      </c>
      <c r="B62" s="2">
        <v>156</v>
      </c>
      <c r="C62" s="2">
        <v>31</v>
      </c>
      <c r="D62" s="2">
        <f t="shared" si="0"/>
        <v>187</v>
      </c>
      <c r="E62" s="2">
        <f t="shared" si="1"/>
        <v>-125</v>
      </c>
      <c r="F62" s="5">
        <f t="shared" si="2"/>
        <v>5.032258064516129</v>
      </c>
    </row>
    <row r="63" spans="1:6" x14ac:dyDescent="0.25">
      <c r="A63" s="9">
        <v>102</v>
      </c>
      <c r="B63" s="2">
        <v>238</v>
      </c>
      <c r="C63" s="2">
        <v>81</v>
      </c>
      <c r="D63" s="2">
        <f t="shared" si="0"/>
        <v>319</v>
      </c>
      <c r="E63" s="2">
        <f t="shared" si="1"/>
        <v>-157</v>
      </c>
      <c r="F63" s="5">
        <f t="shared" si="2"/>
        <v>2.9382716049382718</v>
      </c>
    </row>
    <row r="64" spans="1:6" x14ac:dyDescent="0.25">
      <c r="A64" s="9">
        <v>103</v>
      </c>
      <c r="B64" s="2">
        <v>506</v>
      </c>
      <c r="C64" s="2">
        <v>480</v>
      </c>
      <c r="D64" s="2">
        <f t="shared" si="0"/>
        <v>986</v>
      </c>
      <c r="E64" s="2">
        <f t="shared" si="1"/>
        <v>-26</v>
      </c>
      <c r="F64" s="5">
        <f t="shared" si="2"/>
        <v>1.0541666666666667</v>
      </c>
    </row>
    <row r="65" spans="1:6" x14ac:dyDescent="0.25">
      <c r="A65" s="9">
        <v>104</v>
      </c>
      <c r="B65" s="2">
        <v>196</v>
      </c>
      <c r="C65" s="2">
        <v>58</v>
      </c>
      <c r="D65" s="2">
        <f t="shared" si="0"/>
        <v>254</v>
      </c>
      <c r="E65" s="2">
        <f t="shared" si="1"/>
        <v>-138</v>
      </c>
      <c r="F65" s="5">
        <f t="shared" si="2"/>
        <v>3.3793103448275863</v>
      </c>
    </row>
    <row r="66" spans="1:6" x14ac:dyDescent="0.25">
      <c r="A66" s="9">
        <v>105</v>
      </c>
      <c r="B66" s="2">
        <v>202</v>
      </c>
      <c r="C66" s="2">
        <v>128</v>
      </c>
      <c r="D66" s="2">
        <f t="shared" si="0"/>
        <v>330</v>
      </c>
      <c r="E66" s="2">
        <f t="shared" si="1"/>
        <v>-74</v>
      </c>
      <c r="F66" s="5">
        <f t="shared" si="2"/>
        <v>1.578125</v>
      </c>
    </row>
    <row r="67" spans="1:6" x14ac:dyDescent="0.25">
      <c r="A67" s="9">
        <v>106</v>
      </c>
      <c r="B67" s="2">
        <v>181</v>
      </c>
      <c r="C67" s="2">
        <v>78</v>
      </c>
      <c r="D67" s="2">
        <f t="shared" si="0"/>
        <v>259</v>
      </c>
      <c r="E67" s="2">
        <f t="shared" si="1"/>
        <v>-103</v>
      </c>
      <c r="F67" s="5">
        <f t="shared" si="2"/>
        <v>2.3205128205128207</v>
      </c>
    </row>
    <row r="68" spans="1:6" x14ac:dyDescent="0.25">
      <c r="A68" s="9">
        <v>107</v>
      </c>
      <c r="B68" s="2">
        <v>179</v>
      </c>
      <c r="C68" s="2">
        <v>89</v>
      </c>
      <c r="D68" s="2">
        <f t="shared" si="0"/>
        <v>268</v>
      </c>
      <c r="E68" s="2">
        <f t="shared" si="1"/>
        <v>-90</v>
      </c>
      <c r="F68" s="5">
        <f t="shared" si="2"/>
        <v>2.0112359550561796</v>
      </c>
    </row>
    <row r="69" spans="1:6" x14ac:dyDescent="0.25">
      <c r="A69" s="9">
        <v>108</v>
      </c>
      <c r="B69" s="2">
        <v>181</v>
      </c>
      <c r="C69" s="2">
        <v>56</v>
      </c>
      <c r="D69" s="2">
        <f t="shared" ref="D69:D81" si="3">SUM(B69:C69)</f>
        <v>237</v>
      </c>
      <c r="E69" s="2">
        <f t="shared" ref="E69:E81" si="4">C69-B69</f>
        <v>-125</v>
      </c>
      <c r="F69" s="5">
        <f t="shared" ref="F69:F81" si="5">B69/C69</f>
        <v>3.2321428571428572</v>
      </c>
    </row>
    <row r="70" spans="1:6" x14ac:dyDescent="0.25">
      <c r="A70" s="9">
        <v>109</v>
      </c>
      <c r="B70" s="2">
        <v>279</v>
      </c>
      <c r="C70" s="2">
        <v>172</v>
      </c>
      <c r="D70" s="2">
        <f t="shared" si="3"/>
        <v>451</v>
      </c>
      <c r="E70" s="2">
        <f t="shared" si="4"/>
        <v>-107</v>
      </c>
      <c r="F70" s="5">
        <f t="shared" si="5"/>
        <v>1.6220930232558139</v>
      </c>
    </row>
    <row r="71" spans="1:6" x14ac:dyDescent="0.25">
      <c r="A71" s="9">
        <v>110</v>
      </c>
      <c r="B71" s="2">
        <v>584</v>
      </c>
      <c r="C71" s="2">
        <v>204</v>
      </c>
      <c r="D71" s="2">
        <f t="shared" si="3"/>
        <v>788</v>
      </c>
      <c r="E71" s="2">
        <f t="shared" si="4"/>
        <v>-380</v>
      </c>
      <c r="F71" s="5">
        <f t="shared" si="5"/>
        <v>2.8627450980392157</v>
      </c>
    </row>
    <row r="72" spans="1:6" x14ac:dyDescent="0.25">
      <c r="A72" s="9">
        <v>111</v>
      </c>
      <c r="B72" s="2">
        <v>32</v>
      </c>
      <c r="C72" s="2">
        <v>32</v>
      </c>
      <c r="D72" s="2">
        <f t="shared" si="3"/>
        <v>64</v>
      </c>
      <c r="E72" s="2">
        <f t="shared" si="4"/>
        <v>0</v>
      </c>
      <c r="F72" s="5">
        <f t="shared" si="5"/>
        <v>1</v>
      </c>
    </row>
    <row r="73" spans="1:6" x14ac:dyDescent="0.25">
      <c r="A73" s="9">
        <v>112</v>
      </c>
      <c r="B73" s="2">
        <v>128</v>
      </c>
      <c r="C73" s="2">
        <v>74</v>
      </c>
      <c r="D73" s="2">
        <f t="shared" si="3"/>
        <v>202</v>
      </c>
      <c r="E73" s="2">
        <f t="shared" si="4"/>
        <v>-54</v>
      </c>
      <c r="F73" s="5">
        <f t="shared" si="5"/>
        <v>1.7297297297297298</v>
      </c>
    </row>
    <row r="74" spans="1:6" x14ac:dyDescent="0.25">
      <c r="A74" s="9">
        <v>113</v>
      </c>
      <c r="B74" s="2">
        <v>329</v>
      </c>
      <c r="C74" s="2">
        <v>243</v>
      </c>
      <c r="D74" s="2">
        <f t="shared" si="3"/>
        <v>572</v>
      </c>
      <c r="E74" s="2">
        <f t="shared" si="4"/>
        <v>-86</v>
      </c>
      <c r="F74" s="5">
        <f t="shared" si="5"/>
        <v>1.3539094650205761</v>
      </c>
    </row>
    <row r="75" spans="1:6" x14ac:dyDescent="0.25">
      <c r="A75" s="9">
        <v>114</v>
      </c>
      <c r="B75" s="2">
        <v>242</v>
      </c>
      <c r="C75" s="2">
        <v>88</v>
      </c>
      <c r="D75" s="2">
        <f t="shared" si="3"/>
        <v>330</v>
      </c>
      <c r="E75" s="2">
        <f t="shared" si="4"/>
        <v>-154</v>
      </c>
      <c r="F75" s="5">
        <f t="shared" si="5"/>
        <v>2.75</v>
      </c>
    </row>
    <row r="76" spans="1:6" x14ac:dyDescent="0.25">
      <c r="A76" s="9">
        <v>115</v>
      </c>
      <c r="B76" s="2">
        <v>303</v>
      </c>
      <c r="C76" s="2">
        <v>206</v>
      </c>
      <c r="D76" s="2">
        <f t="shared" si="3"/>
        <v>509</v>
      </c>
      <c r="E76" s="2">
        <f t="shared" si="4"/>
        <v>-97</v>
      </c>
      <c r="F76" s="5">
        <f t="shared" si="5"/>
        <v>1.470873786407767</v>
      </c>
    </row>
    <row r="77" spans="1:6" x14ac:dyDescent="0.25">
      <c r="A77" s="9">
        <v>120</v>
      </c>
      <c r="B77" s="2">
        <v>435</v>
      </c>
      <c r="C77" s="2">
        <v>217</v>
      </c>
      <c r="D77" s="2">
        <f t="shared" si="3"/>
        <v>652</v>
      </c>
      <c r="E77" s="2">
        <f t="shared" si="4"/>
        <v>-218</v>
      </c>
      <c r="F77" s="5">
        <f t="shared" si="5"/>
        <v>2.0046082949308754</v>
      </c>
    </row>
    <row r="78" spans="1:6" x14ac:dyDescent="0.25">
      <c r="A78" s="9">
        <v>121</v>
      </c>
      <c r="B78" s="2">
        <v>182</v>
      </c>
      <c r="C78" s="2">
        <v>210</v>
      </c>
      <c r="D78" s="2">
        <f t="shared" si="3"/>
        <v>392</v>
      </c>
      <c r="E78" s="2">
        <f t="shared" si="4"/>
        <v>28</v>
      </c>
      <c r="F78" s="5">
        <f t="shared" si="5"/>
        <v>0.8666666666666667</v>
      </c>
    </row>
    <row r="79" spans="1:6" x14ac:dyDescent="0.25">
      <c r="A79" s="9">
        <v>122</v>
      </c>
      <c r="B79" s="2">
        <v>121</v>
      </c>
      <c r="C79" s="2">
        <v>65</v>
      </c>
      <c r="D79" s="2">
        <f t="shared" si="3"/>
        <v>186</v>
      </c>
      <c r="E79" s="2">
        <f t="shared" si="4"/>
        <v>-56</v>
      </c>
      <c r="F79" s="5">
        <f t="shared" si="5"/>
        <v>1.8615384615384616</v>
      </c>
    </row>
    <row r="80" spans="1:6" x14ac:dyDescent="0.25">
      <c r="A80" s="9">
        <v>123</v>
      </c>
      <c r="B80" s="2">
        <v>67</v>
      </c>
      <c r="C80" s="2">
        <v>96</v>
      </c>
      <c r="D80" s="2">
        <f t="shared" si="3"/>
        <v>163</v>
      </c>
      <c r="E80" s="2">
        <f t="shared" si="4"/>
        <v>29</v>
      </c>
      <c r="F80" s="5">
        <f t="shared" si="5"/>
        <v>0.69791666666666663</v>
      </c>
    </row>
    <row r="81" spans="1:6" x14ac:dyDescent="0.25">
      <c r="A81" s="3" t="s">
        <v>8</v>
      </c>
      <c r="B81" s="4">
        <v>18011</v>
      </c>
      <c r="C81" s="4">
        <v>9688</v>
      </c>
      <c r="D81" s="4">
        <f t="shared" si="3"/>
        <v>27699</v>
      </c>
      <c r="E81" s="4">
        <f t="shared" si="4"/>
        <v>-8323</v>
      </c>
      <c r="F81" s="5">
        <f t="shared" si="5"/>
        <v>1.8591040462427746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zoomScaleNormal="100" workbookViewId="0">
      <selection activeCell="E15" sqref="E15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3" t="str">
        <f>Total!A1</f>
        <v>Non DAT and DAT Arrest Analysis 1Q 2024</v>
      </c>
      <c r="B1" s="13"/>
      <c r="C1" s="13"/>
      <c r="D1" s="13"/>
      <c r="E1" s="13"/>
      <c r="F1" s="13"/>
      <c r="G1" s="1"/>
    </row>
    <row r="2" spans="1:7" x14ac:dyDescent="0.25">
      <c r="A2" s="14"/>
      <c r="B2" s="14"/>
      <c r="C2" s="14"/>
      <c r="D2" s="14"/>
      <c r="E2" s="14"/>
      <c r="F2" s="14"/>
      <c r="G2" s="1"/>
    </row>
    <row r="3" spans="1:7" x14ac:dyDescent="0.25">
      <c r="A3" s="3" t="s">
        <v>18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7" x14ac:dyDescent="0.25">
      <c r="A4" s="3" t="s">
        <v>32</v>
      </c>
      <c r="B4" s="7">
        <v>54</v>
      </c>
      <c r="C4" s="7">
        <v>31</v>
      </c>
      <c r="D4" s="7">
        <f>SUM(B4:C4)</f>
        <v>85</v>
      </c>
      <c r="E4" s="7">
        <f>C4-B4</f>
        <v>-23</v>
      </c>
      <c r="F4" s="8">
        <f>B4/C4</f>
        <v>1.7419354838709677</v>
      </c>
    </row>
    <row r="5" spans="1:7" x14ac:dyDescent="0.25">
      <c r="A5" s="3" t="s">
        <v>33</v>
      </c>
      <c r="B5" s="7">
        <v>817</v>
      </c>
      <c r="C5" s="7">
        <v>620</v>
      </c>
      <c r="D5" s="7">
        <f t="shared" ref="D5:D11" si="0">SUM(B5:C5)</f>
        <v>1437</v>
      </c>
      <c r="E5" s="7">
        <f t="shared" ref="E5:E11" si="1">C5-B5</f>
        <v>-197</v>
      </c>
      <c r="F5" s="8">
        <f t="shared" ref="F5:F11" si="2">B5/C5</f>
        <v>1.3177419354838709</v>
      </c>
    </row>
    <row r="6" spans="1:7" x14ac:dyDescent="0.25">
      <c r="A6" s="3" t="s">
        <v>11</v>
      </c>
      <c r="B6" s="7">
        <v>8622</v>
      </c>
      <c r="C6" s="7">
        <v>3918</v>
      </c>
      <c r="D6" s="7">
        <f t="shared" si="0"/>
        <v>12540</v>
      </c>
      <c r="E6" s="7">
        <f t="shared" si="1"/>
        <v>-4704</v>
      </c>
      <c r="F6" s="8">
        <f t="shared" si="2"/>
        <v>2.2006125574272586</v>
      </c>
    </row>
    <row r="7" spans="1:7" x14ac:dyDescent="0.25">
      <c r="A7" s="3" t="s">
        <v>34</v>
      </c>
      <c r="B7" s="7">
        <v>1567</v>
      </c>
      <c r="C7" s="7">
        <v>1074</v>
      </c>
      <c r="D7" s="7">
        <v>2641</v>
      </c>
      <c r="E7" s="7">
        <f>C7-B7</f>
        <v>-493</v>
      </c>
      <c r="F7" s="8">
        <f t="shared" si="2"/>
        <v>1.4590316573556796</v>
      </c>
    </row>
    <row r="8" spans="1:7" x14ac:dyDescent="0.25">
      <c r="A8" s="3" t="s">
        <v>12</v>
      </c>
      <c r="B8" s="7">
        <v>71</v>
      </c>
      <c r="C8" s="7">
        <v>76</v>
      </c>
      <c r="D8" s="7">
        <f t="shared" si="0"/>
        <v>147</v>
      </c>
      <c r="E8" s="7">
        <f t="shared" si="1"/>
        <v>5</v>
      </c>
      <c r="F8" s="8">
        <f t="shared" si="2"/>
        <v>0.93421052631578949</v>
      </c>
    </row>
    <row r="9" spans="1:7" x14ac:dyDescent="0.25">
      <c r="A9" s="3" t="s">
        <v>13</v>
      </c>
      <c r="B9" s="7">
        <v>1842</v>
      </c>
      <c r="C9" s="7">
        <v>1196</v>
      </c>
      <c r="D9" s="7">
        <f t="shared" si="0"/>
        <v>3038</v>
      </c>
      <c r="E9" s="7">
        <f t="shared" si="1"/>
        <v>-646</v>
      </c>
      <c r="F9" s="8">
        <f t="shared" si="2"/>
        <v>1.540133779264214</v>
      </c>
    </row>
    <row r="10" spans="1:7" x14ac:dyDescent="0.25">
      <c r="A10" s="3" t="s">
        <v>35</v>
      </c>
      <c r="B10" s="7">
        <v>5038</v>
      </c>
      <c r="C10" s="7">
        <v>2773</v>
      </c>
      <c r="D10" s="7">
        <f t="shared" ref="D10" si="3">SUM(B10:C10)</f>
        <v>7811</v>
      </c>
      <c r="E10" s="7">
        <f t="shared" ref="E10" si="4">C10-B10</f>
        <v>-2265</v>
      </c>
      <c r="F10" s="8">
        <f t="shared" ref="F10" si="5">B10/C10</f>
        <v>1.8168049044356294</v>
      </c>
    </row>
    <row r="11" spans="1:7" x14ac:dyDescent="0.25">
      <c r="A11" s="3" t="s">
        <v>8</v>
      </c>
      <c r="B11" s="6">
        <v>18011</v>
      </c>
      <c r="C11" s="6">
        <v>9688</v>
      </c>
      <c r="D11" s="6">
        <f t="shared" si="0"/>
        <v>27699</v>
      </c>
      <c r="E11" s="6">
        <f>C11-B11</f>
        <v>-8323</v>
      </c>
      <c r="F11" s="8">
        <f t="shared" si="2"/>
        <v>1.8591040462427746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H15" sqref="H15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3" t="str">
        <f>Total!A1</f>
        <v>Non DAT and DAT Arrest Analysis 1Q 2024</v>
      </c>
      <c r="B1" s="13"/>
      <c r="C1" s="13"/>
      <c r="D1" s="13"/>
      <c r="E1" s="13"/>
      <c r="F1" s="13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3" t="s">
        <v>19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6" x14ac:dyDescent="0.25">
      <c r="A4" s="3" t="s">
        <v>14</v>
      </c>
      <c r="B4" s="7">
        <v>3627</v>
      </c>
      <c r="C4" s="7">
        <v>1964</v>
      </c>
      <c r="D4" s="7">
        <f>SUM(B4:C4)</f>
        <v>5591</v>
      </c>
      <c r="E4" s="7">
        <f>C4-B4</f>
        <v>-1663</v>
      </c>
      <c r="F4" s="8">
        <f>B4/C4</f>
        <v>1.8467413441955194</v>
      </c>
    </row>
    <row r="5" spans="1:6" x14ac:dyDescent="0.25">
      <c r="A5" s="3" t="s">
        <v>15</v>
      </c>
      <c r="B5" s="7">
        <v>14384</v>
      </c>
      <c r="C5" s="7">
        <v>7724</v>
      </c>
      <c r="D5" s="7">
        <f t="shared" ref="D5:D7" si="0">SUM(B5:C5)</f>
        <v>22108</v>
      </c>
      <c r="E5" s="7">
        <f t="shared" ref="E5:E7" si="1">C5-B5</f>
        <v>-6660</v>
      </c>
      <c r="F5" s="8">
        <f t="shared" ref="F5:F7" si="2">B5/C5</f>
        <v>1.8622475401346452</v>
      </c>
    </row>
    <row r="6" spans="1:6" x14ac:dyDescent="0.25">
      <c r="A6" s="3" t="s">
        <v>65</v>
      </c>
      <c r="B6" s="7">
        <v>0</v>
      </c>
      <c r="C6" s="7">
        <v>0</v>
      </c>
      <c r="D6" s="7">
        <f t="shared" ref="D6" si="3">SUM(B6:C6)</f>
        <v>0</v>
      </c>
      <c r="E6" s="7">
        <f t="shared" ref="E6" si="4">C6-B6</f>
        <v>0</v>
      </c>
      <c r="F6" s="8" t="s">
        <v>71</v>
      </c>
    </row>
    <row r="7" spans="1:6" x14ac:dyDescent="0.25">
      <c r="A7" s="3" t="s">
        <v>8</v>
      </c>
      <c r="B7" s="6">
        <v>18011</v>
      </c>
      <c r="C7" s="6">
        <v>9688</v>
      </c>
      <c r="D7" s="6">
        <f t="shared" si="0"/>
        <v>27699</v>
      </c>
      <c r="E7" s="6">
        <f t="shared" si="1"/>
        <v>-8323</v>
      </c>
      <c r="F7" s="8">
        <f t="shared" si="2"/>
        <v>1.8591040462427746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G11" sqref="G1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3" t="str">
        <f>Total!A1</f>
        <v>Non DAT and DAT Arrest Analysis 1Q 2024</v>
      </c>
      <c r="B1" s="13"/>
      <c r="C1" s="13"/>
      <c r="D1" s="13"/>
      <c r="E1" s="13"/>
      <c r="F1" s="13"/>
    </row>
    <row r="2" spans="1:10" x14ac:dyDescent="0.25">
      <c r="A2" s="13"/>
      <c r="B2" s="13"/>
      <c r="C2" s="13"/>
      <c r="D2" s="13"/>
      <c r="E2" s="13"/>
      <c r="F2" s="13"/>
    </row>
    <row r="3" spans="1:10" x14ac:dyDescent="0.25">
      <c r="A3" s="3" t="s">
        <v>20</v>
      </c>
      <c r="B3" s="6" t="s">
        <v>0</v>
      </c>
      <c r="C3" s="6" t="s">
        <v>10</v>
      </c>
      <c r="D3" s="6" t="s">
        <v>23</v>
      </c>
      <c r="E3" s="6" t="s">
        <v>21</v>
      </c>
      <c r="F3" s="6" t="s">
        <v>22</v>
      </c>
    </row>
    <row r="4" spans="1:10" x14ac:dyDescent="0.25">
      <c r="A4" s="3" t="s">
        <v>24</v>
      </c>
      <c r="B4" s="7">
        <v>0</v>
      </c>
      <c r="C4" s="7">
        <v>0</v>
      </c>
      <c r="D4" s="7">
        <f>SUM(B4:C4)</f>
        <v>0</v>
      </c>
      <c r="E4" s="7">
        <f>C4-B4</f>
        <v>0</v>
      </c>
      <c r="F4" s="8" t="str">
        <f>IF(C4=0,"**.*",(B4/C4))</f>
        <v>**.*</v>
      </c>
    </row>
    <row r="5" spans="1:10" x14ac:dyDescent="0.25">
      <c r="A5" s="3" t="s">
        <v>25</v>
      </c>
      <c r="B5" s="7">
        <v>442</v>
      </c>
      <c r="C5" s="7">
        <v>1</v>
      </c>
      <c r="D5" s="7">
        <f t="shared" ref="D5:D10" si="0">SUM(B5:C5)</f>
        <v>443</v>
      </c>
      <c r="E5" s="7">
        <f t="shared" ref="E5:E10" si="1">C5-B5</f>
        <v>-441</v>
      </c>
      <c r="F5" s="8">
        <f t="shared" ref="F5:F10" si="2">IF(C5=0,"**.*",(B5/C5))</f>
        <v>442</v>
      </c>
    </row>
    <row r="6" spans="1:10" x14ac:dyDescent="0.25">
      <c r="A6" s="3" t="s">
        <v>26</v>
      </c>
      <c r="B6" s="7">
        <v>2480</v>
      </c>
      <c r="C6" s="7">
        <v>1816</v>
      </c>
      <c r="D6" s="7">
        <f t="shared" si="0"/>
        <v>4296</v>
      </c>
      <c r="E6" s="7">
        <f t="shared" si="1"/>
        <v>-664</v>
      </c>
      <c r="F6" s="8">
        <f t="shared" si="2"/>
        <v>1.3656387665198237</v>
      </c>
    </row>
    <row r="7" spans="1:10" x14ac:dyDescent="0.25">
      <c r="A7" s="3" t="s">
        <v>27</v>
      </c>
      <c r="B7" s="7">
        <v>9207</v>
      </c>
      <c r="C7" s="7">
        <v>4968</v>
      </c>
      <c r="D7" s="7">
        <f t="shared" si="0"/>
        <v>14175</v>
      </c>
      <c r="E7" s="7">
        <f t="shared" si="1"/>
        <v>-4239</v>
      </c>
      <c r="F7" s="8">
        <f t="shared" si="2"/>
        <v>1.8532608695652173</v>
      </c>
    </row>
    <row r="8" spans="1:10" x14ac:dyDescent="0.25">
      <c r="A8" s="3" t="s">
        <v>28</v>
      </c>
      <c r="B8" s="7">
        <v>5098</v>
      </c>
      <c r="C8" s="7">
        <v>2380</v>
      </c>
      <c r="D8" s="7">
        <f t="shared" si="0"/>
        <v>7478</v>
      </c>
      <c r="E8" s="7">
        <f t="shared" si="1"/>
        <v>-2718</v>
      </c>
      <c r="F8" s="8">
        <f t="shared" si="2"/>
        <v>2.142016806722689</v>
      </c>
    </row>
    <row r="9" spans="1:10" x14ac:dyDescent="0.25">
      <c r="A9" s="3" t="s">
        <v>29</v>
      </c>
      <c r="B9" s="7">
        <v>784</v>
      </c>
      <c r="C9" s="7">
        <v>523</v>
      </c>
      <c r="D9" s="7">
        <f t="shared" si="0"/>
        <v>1307</v>
      </c>
      <c r="E9" s="7">
        <f t="shared" si="1"/>
        <v>-261</v>
      </c>
      <c r="F9" s="8">
        <f t="shared" si="2"/>
        <v>1.4990439770554493</v>
      </c>
    </row>
    <row r="10" spans="1:10" x14ac:dyDescent="0.25">
      <c r="A10" s="3" t="s">
        <v>8</v>
      </c>
      <c r="B10" s="6">
        <v>18011</v>
      </c>
      <c r="C10" s="6">
        <v>9688</v>
      </c>
      <c r="D10" s="6">
        <f t="shared" si="0"/>
        <v>27699</v>
      </c>
      <c r="E10" s="6">
        <f t="shared" si="1"/>
        <v>-8323</v>
      </c>
      <c r="F10" s="8">
        <f t="shared" si="2"/>
        <v>1.8591040462427746</v>
      </c>
      <c r="J10" s="12"/>
    </row>
    <row r="11" spans="1:10" x14ac:dyDescent="0.25">
      <c r="J11" s="12"/>
    </row>
    <row r="12" spans="1:10" x14ac:dyDescent="0.25">
      <c r="J12" s="12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2024-04-09T12:19:41Z</cp:lastPrinted>
  <dcterms:created xsi:type="dcterms:W3CDTF">2016-07-22T11:47:05Z</dcterms:created>
  <dcterms:modified xsi:type="dcterms:W3CDTF">2024-05-08T18:59:06Z</dcterms:modified>
</cp:coreProperties>
</file>