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275" yWindow="360" windowWidth="25440" windowHeight="15990" activeTab="3"/>
  </bookViews>
  <sheets>
    <sheet name="New Template Sites" sheetId="6" r:id="rId1"/>
    <sheet name="Old Template Sites" sheetId="5" r:id="rId2"/>
    <sheet name="Non-templated Sites" sheetId="1" r:id="rId3"/>
    <sheet name="Outside Hosted Sites" sheetId="7" r:id="rId4"/>
    <sheet name="Info" sheetId="4" r:id="rId5"/>
  </sheets>
  <definedNames>
    <definedName name="AN">#REF!</definedName>
  </definedNames>
  <calcPr calcId="145621"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19" i="7" l="1"/>
  <c r="GQ18" i="7"/>
  <c r="GK18" i="7"/>
  <c r="GF18" i="7"/>
  <c r="GA18" i="7"/>
  <c r="FV18" i="7"/>
  <c r="FQ18" i="7"/>
  <c r="EM18" i="7"/>
  <c r="EH18" i="7"/>
  <c r="EB18" i="7"/>
  <c r="DV18" i="7"/>
  <c r="DP18" i="7"/>
  <c r="DK18" i="7"/>
  <c r="DF18" i="7"/>
  <c r="DA18" i="7"/>
  <c r="CV18" i="7"/>
  <c r="CQ18" i="7"/>
  <c r="CL18" i="7"/>
  <c r="CG18" i="7"/>
  <c r="CB18" i="7"/>
  <c r="BW18" i="7"/>
  <c r="BR18" i="7"/>
  <c r="BM18" i="7"/>
  <c r="BH18" i="7"/>
  <c r="BC18" i="7"/>
  <c r="AS18" i="7"/>
  <c r="AN18" i="7"/>
  <c r="AH18" i="7"/>
  <c r="AB18" i="7"/>
  <c r="V18" i="7"/>
  <c r="P18" i="7"/>
  <c r="J18" i="7"/>
  <c r="GQ17" i="7"/>
  <c r="GK17" i="7"/>
  <c r="GF17" i="7"/>
  <c r="GA17" i="7"/>
  <c r="FV17" i="7"/>
  <c r="FQ17" i="7"/>
  <c r="EM17" i="7"/>
  <c r="EH17" i="7"/>
  <c r="EB17" i="7"/>
  <c r="DV17" i="7"/>
  <c r="DP17" i="7"/>
  <c r="DK17" i="7"/>
  <c r="DF17" i="7"/>
  <c r="DA17" i="7"/>
  <c r="CV17" i="7"/>
  <c r="CQ17" i="7"/>
  <c r="CL17" i="7"/>
  <c r="CG17" i="7"/>
  <c r="CB17" i="7"/>
  <c r="BW17" i="7"/>
  <c r="BR17" i="7"/>
  <c r="BM17" i="7"/>
  <c r="BH17" i="7"/>
  <c r="BC17" i="7"/>
  <c r="AS17" i="7"/>
  <c r="AN17" i="7"/>
  <c r="AH17" i="7"/>
  <c r="AB17" i="7"/>
  <c r="V17" i="7"/>
  <c r="P17" i="7"/>
  <c r="J17" i="7"/>
  <c r="GW14" i="7"/>
  <c r="GW13" i="7"/>
  <c r="GQ13" i="7"/>
  <c r="J12" i="7"/>
  <c r="GW12" i="7"/>
  <c r="GQ12" i="7"/>
  <c r="GW11" i="7"/>
  <c r="GQ11" i="7"/>
  <c r="EB13" i="7"/>
  <c r="EB12" i="7"/>
  <c r="EB11" i="7"/>
  <c r="DV13" i="7"/>
  <c r="DV12" i="7"/>
  <c r="DV11" i="7"/>
  <c r="J13" i="7"/>
  <c r="GW10" i="7"/>
  <c r="GW9" i="7"/>
  <c r="GQ9" i="7"/>
  <c r="DV9" i="7"/>
  <c r="GW8" i="7"/>
  <c r="GQ8" i="7"/>
  <c r="DV8" i="7"/>
  <c r="J8" i="7"/>
  <c r="GW7" i="7"/>
  <c r="GQ7" i="7"/>
  <c r="EB9" i="7"/>
  <c r="EB8" i="7"/>
  <c r="EB7" i="7"/>
  <c r="DV7" i="7"/>
  <c r="GW5" i="7"/>
  <c r="GW6" i="7"/>
  <c r="GQ5" i="7"/>
  <c r="EH5" i="7"/>
  <c r="DV5" i="7"/>
  <c r="GQ4" i="7"/>
  <c r="GQ3" i="7"/>
  <c r="EH4" i="7"/>
  <c r="EB5" i="7"/>
  <c r="EB4" i="7"/>
  <c r="DV4" i="7"/>
  <c r="GW4" i="7"/>
  <c r="EH3" i="7"/>
  <c r="EB3" i="7"/>
  <c r="DV3" i="7"/>
  <c r="B19" i="5"/>
  <c r="GQ18" i="5"/>
  <c r="GK18" i="5"/>
  <c r="GF18" i="5"/>
  <c r="GA18" i="5"/>
  <c r="FV18" i="5"/>
  <c r="FQ18" i="5"/>
  <c r="EM18" i="5"/>
  <c r="EH18" i="5"/>
  <c r="EB18" i="5"/>
  <c r="DV18" i="5"/>
  <c r="DP18" i="5"/>
  <c r="DK18" i="5"/>
  <c r="DF18" i="5"/>
  <c r="DA18" i="5"/>
  <c r="CV18" i="5"/>
  <c r="CQ18" i="5"/>
  <c r="CL18" i="5"/>
  <c r="CG18" i="5"/>
  <c r="CB18" i="5"/>
  <c r="BW18" i="5"/>
  <c r="BR18" i="5"/>
  <c r="BM18" i="5"/>
  <c r="BH18" i="5"/>
  <c r="BC18" i="5"/>
  <c r="AS18" i="5"/>
  <c r="AN18" i="5"/>
  <c r="AH18" i="5"/>
  <c r="AB18" i="5"/>
  <c r="V18" i="5"/>
  <c r="P18" i="5"/>
  <c r="J18" i="5"/>
  <c r="GQ17" i="5"/>
  <c r="GK17" i="5"/>
  <c r="GF17" i="5"/>
  <c r="GA17" i="5"/>
  <c r="FV17" i="5"/>
  <c r="FQ17" i="5"/>
  <c r="EM17" i="5"/>
  <c r="EH17" i="5"/>
  <c r="EB17" i="5"/>
  <c r="DV17" i="5"/>
  <c r="DP17" i="5"/>
  <c r="DK17" i="5"/>
  <c r="DF17" i="5"/>
  <c r="DA17" i="5"/>
  <c r="CV17" i="5"/>
  <c r="CQ17" i="5"/>
  <c r="CL17" i="5"/>
  <c r="CG17" i="5"/>
  <c r="CB17" i="5"/>
  <c r="BW17" i="5"/>
  <c r="BR17" i="5"/>
  <c r="BM17" i="5"/>
  <c r="BH17" i="5"/>
  <c r="BC17" i="5"/>
  <c r="AS17" i="5"/>
  <c r="AN17" i="5"/>
  <c r="AH17" i="5"/>
  <c r="AB17" i="5"/>
  <c r="V17" i="5"/>
  <c r="P17" i="5"/>
  <c r="J17" i="5"/>
  <c r="GW10" i="5"/>
  <c r="GQ9" i="5"/>
  <c r="EH9" i="5"/>
  <c r="DV9" i="5"/>
  <c r="GQ8" i="5"/>
  <c r="EH8" i="5"/>
  <c r="DV8" i="5"/>
  <c r="J9" i="5"/>
  <c r="J8" i="5"/>
  <c r="GW9" i="5"/>
  <c r="GW8" i="5"/>
  <c r="GW7" i="5"/>
  <c r="GQ7" i="5"/>
  <c r="EH7" i="5"/>
  <c r="EB9" i="5"/>
  <c r="EB8" i="5"/>
  <c r="EB7" i="5"/>
  <c r="DV7" i="5"/>
  <c r="J7" i="5"/>
  <c r="GW3" i="5"/>
  <c r="GW4" i="5"/>
  <c r="GW5" i="5"/>
  <c r="GW6" i="5"/>
  <c r="J5" i="5"/>
  <c r="EH5" i="5"/>
  <c r="EH4" i="5"/>
  <c r="EB5" i="5"/>
  <c r="EB4" i="5"/>
  <c r="DV5" i="5"/>
  <c r="DV4" i="5"/>
  <c r="J4" i="5"/>
  <c r="J3" i="5"/>
  <c r="EH3" i="5"/>
  <c r="EB3" i="5"/>
  <c r="DV3" i="5"/>
  <c r="J3" i="6"/>
  <c r="DV3" i="6"/>
  <c r="EB3" i="6"/>
  <c r="EH3" i="6"/>
  <c r="GQ3" i="6"/>
  <c r="GW3" i="6"/>
  <c r="J4" i="6"/>
  <c r="DV4" i="6"/>
  <c r="EB4" i="6"/>
  <c r="EH4" i="6"/>
  <c r="GQ4" i="6"/>
  <c r="GW4" i="6"/>
  <c r="J5" i="6"/>
  <c r="DV5" i="6"/>
  <c r="EB5" i="6"/>
  <c r="EH5" i="6"/>
  <c r="GQ5" i="6"/>
  <c r="GW5" i="6"/>
  <c r="GW6" i="6"/>
  <c r="J7" i="6"/>
  <c r="DV7" i="6"/>
  <c r="EB7" i="6"/>
  <c r="EH7" i="6"/>
  <c r="GQ7" i="6"/>
  <c r="GW7" i="6"/>
  <c r="J8" i="6"/>
  <c r="DV8" i="6"/>
  <c r="EB8" i="6"/>
  <c r="EH8" i="6"/>
  <c r="GQ8" i="6"/>
  <c r="GW8" i="6"/>
  <c r="J9" i="6"/>
  <c r="DV9" i="6"/>
  <c r="EB9" i="6"/>
  <c r="EH9" i="6"/>
  <c r="GQ9" i="6"/>
  <c r="GW9" i="6"/>
  <c r="GW10" i="6"/>
  <c r="J11" i="6"/>
  <c r="DV11" i="6"/>
  <c r="EB11" i="6"/>
  <c r="EH11" i="6"/>
  <c r="GQ11" i="6"/>
  <c r="GW11" i="6"/>
  <c r="J12" i="6"/>
  <c r="DV12" i="6"/>
  <c r="EB12" i="6"/>
  <c r="EH12" i="6"/>
  <c r="GQ12" i="6"/>
  <c r="GW12" i="6"/>
  <c r="J13" i="6"/>
  <c r="DV13" i="6"/>
  <c r="EB13" i="6"/>
  <c r="EH13" i="6"/>
  <c r="GQ13" i="6"/>
  <c r="GW13" i="6"/>
  <c r="GW14" i="6"/>
  <c r="B19" i="6"/>
  <c r="GQ18" i="6"/>
  <c r="GK18" i="6"/>
  <c r="GF18" i="6"/>
  <c r="GA18" i="6"/>
  <c r="FV18" i="6"/>
  <c r="FQ18" i="6"/>
  <c r="EM18" i="6"/>
  <c r="EH18" i="6"/>
  <c r="EB18" i="6"/>
  <c r="DV18" i="6"/>
  <c r="DP18" i="6"/>
  <c r="DK18" i="6"/>
  <c r="DF18" i="6"/>
  <c r="DA18" i="6"/>
  <c r="CV18" i="6"/>
  <c r="CQ18" i="6"/>
  <c r="CL18" i="6"/>
  <c r="CG18" i="6"/>
  <c r="CB18" i="6"/>
  <c r="BW18" i="6"/>
  <c r="BR18" i="6"/>
  <c r="BM18" i="6"/>
  <c r="BH18" i="6"/>
  <c r="BC18" i="6"/>
  <c r="AS18" i="6"/>
  <c r="AN18" i="6"/>
  <c r="AH18" i="6"/>
  <c r="AB18" i="6"/>
  <c r="V18" i="6"/>
  <c r="P18" i="6"/>
  <c r="J18" i="6"/>
  <c r="GQ17" i="6"/>
  <c r="GK17" i="6"/>
  <c r="GF17" i="6"/>
  <c r="GA17" i="6"/>
  <c r="FV17" i="6"/>
  <c r="FQ17" i="6"/>
  <c r="EM17" i="6"/>
  <c r="EH17" i="6"/>
  <c r="EB17" i="6"/>
  <c r="DV17" i="6"/>
  <c r="DP17" i="6"/>
  <c r="DK17" i="6"/>
  <c r="DF17" i="6"/>
  <c r="DA17" i="6"/>
  <c r="CV17" i="6"/>
  <c r="CQ17" i="6"/>
  <c r="CL17" i="6"/>
  <c r="CG17" i="6"/>
  <c r="CB17" i="6"/>
  <c r="BW17" i="6"/>
  <c r="BR17" i="6"/>
  <c r="BM17" i="6"/>
  <c r="BH17" i="6"/>
  <c r="BC17" i="6"/>
  <c r="AS17" i="6"/>
  <c r="AN17" i="6"/>
  <c r="AH17" i="6"/>
  <c r="AB17" i="6"/>
  <c r="V17" i="6"/>
  <c r="P17" i="6"/>
  <c r="J17" i="6"/>
  <c r="J3" i="1"/>
  <c r="DV3" i="1"/>
  <c r="EB3" i="1"/>
  <c r="EH3" i="1"/>
  <c r="GQ3" i="1"/>
  <c r="GW3" i="1"/>
  <c r="J4" i="1"/>
  <c r="DV4" i="1"/>
  <c r="EB4" i="1"/>
  <c r="EH4" i="1"/>
  <c r="GQ4" i="1"/>
  <c r="GW4" i="1"/>
  <c r="J5" i="1"/>
  <c r="DV5" i="1"/>
  <c r="EB5" i="1"/>
  <c r="EH5" i="1"/>
  <c r="GQ5" i="1"/>
  <c r="GW5" i="1"/>
  <c r="GW6" i="1"/>
  <c r="J7" i="1"/>
  <c r="DV7" i="1"/>
  <c r="EB7" i="1"/>
  <c r="EH7" i="1"/>
  <c r="GQ7" i="1"/>
  <c r="GW7" i="1"/>
  <c r="J8" i="1"/>
  <c r="DV8" i="1"/>
  <c r="EB8" i="1"/>
  <c r="EH8" i="1"/>
  <c r="GQ8" i="1"/>
  <c r="GW8" i="1"/>
  <c r="J9" i="1"/>
  <c r="DV9" i="1"/>
  <c r="EB9" i="1"/>
  <c r="EH9" i="1"/>
  <c r="GQ9" i="1"/>
  <c r="GW9" i="1"/>
  <c r="GW10" i="1"/>
  <c r="J11" i="1"/>
  <c r="DV11" i="1"/>
  <c r="EB11" i="1"/>
  <c r="EH11" i="1"/>
  <c r="GQ11" i="1"/>
  <c r="GW11" i="1"/>
  <c r="J12" i="1"/>
  <c r="DV12" i="1"/>
  <c r="EB12" i="1"/>
  <c r="EH12" i="1"/>
  <c r="GQ12" i="1"/>
  <c r="GW12" i="1"/>
  <c r="GW13" i="1"/>
  <c r="GW14" i="1"/>
  <c r="J15" i="1"/>
  <c r="DV15" i="1"/>
  <c r="EB15" i="1"/>
  <c r="EH15" i="1"/>
  <c r="GQ15" i="1"/>
  <c r="GW15" i="1"/>
  <c r="J16" i="1"/>
  <c r="DV16" i="1"/>
  <c r="EB16" i="1"/>
  <c r="EH16" i="1"/>
  <c r="GQ16" i="1"/>
  <c r="GW16" i="1"/>
  <c r="GW17" i="1"/>
  <c r="B21" i="1"/>
  <c r="GQ13" i="1"/>
  <c r="GQ20" i="1"/>
  <c r="GK20" i="1"/>
  <c r="GF20" i="1"/>
  <c r="GA20" i="1"/>
  <c r="FV20" i="1"/>
  <c r="FQ20" i="1"/>
  <c r="EM20" i="1"/>
  <c r="EH13" i="1"/>
  <c r="EH20" i="1"/>
  <c r="EB13" i="1"/>
  <c r="EB20" i="1"/>
  <c r="DV13" i="1"/>
  <c r="DV20" i="1"/>
  <c r="DP20" i="1"/>
  <c r="DK20" i="1"/>
  <c r="DF20" i="1"/>
  <c r="DA20" i="1"/>
  <c r="CV20" i="1"/>
  <c r="CQ20" i="1"/>
  <c r="CL20" i="1"/>
  <c r="CG20" i="1"/>
  <c r="CB20" i="1"/>
  <c r="BW20" i="1"/>
  <c r="BR20" i="1"/>
  <c r="BM20" i="1"/>
  <c r="BH20" i="1"/>
  <c r="BC20" i="1"/>
  <c r="AS20" i="1"/>
  <c r="P20" i="1"/>
  <c r="J13" i="1"/>
  <c r="J20" i="1"/>
  <c r="GQ19" i="1"/>
  <c r="GK19" i="1"/>
  <c r="GF19" i="1"/>
  <c r="GA19" i="1"/>
  <c r="FV19" i="1"/>
  <c r="FQ19" i="1"/>
  <c r="EM19" i="1"/>
  <c r="EH19" i="1"/>
  <c r="EB19" i="1"/>
  <c r="DV19" i="1"/>
  <c r="DP19" i="1"/>
  <c r="DK19" i="1"/>
  <c r="DF19" i="1"/>
  <c r="DA19" i="1"/>
  <c r="CV19" i="1"/>
  <c r="CQ19" i="1"/>
  <c r="CL19" i="1"/>
  <c r="CG19" i="1"/>
  <c r="CB19" i="1"/>
  <c r="BW19" i="1"/>
  <c r="BR19" i="1"/>
  <c r="BM19" i="1"/>
  <c r="BH19" i="1"/>
  <c r="BC19" i="1"/>
  <c r="AS19" i="1"/>
  <c r="AN19" i="1"/>
  <c r="AH19" i="1"/>
  <c r="AB19" i="1"/>
  <c r="V19" i="1"/>
  <c r="P19" i="1"/>
  <c r="J19" i="1"/>
  <c r="GW3" i="7"/>
  <c r="AN20" i="1"/>
  <c r="AH20" i="1"/>
  <c r="AB20" i="1"/>
  <c r="V20" i="1"/>
</calcChain>
</file>

<file path=xl/sharedStrings.xml><?xml version="1.0" encoding="utf-8"?>
<sst xmlns="http://schemas.openxmlformats.org/spreadsheetml/2006/main" count="3072" uniqueCount="789">
  <si>
    <t>URL</t>
  </si>
  <si>
    <t>1.1.1 How many images</t>
  </si>
  <si>
    <t>1.1.1 How many alt-text</t>
  </si>
  <si>
    <t>1.1.1 Description</t>
  </si>
  <si>
    <t>1.1.1 Success criterion</t>
  </si>
  <si>
    <t>1.1.1 Comments</t>
  </si>
  <si>
    <t>1.1.1 Score</t>
  </si>
  <si>
    <t>1.2.1 How many Audio only or video only content</t>
  </si>
  <si>
    <t>1.2.1 How many captions or audio descriptions</t>
  </si>
  <si>
    <t>1.2.1 Description</t>
  </si>
  <si>
    <t>1.2.1 Success criterion</t>
  </si>
  <si>
    <t>1.2.1 Comments</t>
  </si>
  <si>
    <t>1.2.1 Score</t>
  </si>
  <si>
    <t>1.2.2 How many videos</t>
  </si>
  <si>
    <t>1.2.2 How many captions</t>
  </si>
  <si>
    <t>1.2.2 Description</t>
  </si>
  <si>
    <t>1.2.2 Success criterion</t>
  </si>
  <si>
    <t>1.2.2 Comments</t>
  </si>
  <si>
    <t>1.2.2 Score</t>
  </si>
  <si>
    <t>1.2.3 How many Syncronized media elements</t>
  </si>
  <si>
    <t>1.2.3 How many audio descriptions/transcripts</t>
  </si>
  <si>
    <t>1.2.3 Description</t>
  </si>
  <si>
    <t>1.2.3 Success criterion</t>
  </si>
  <si>
    <t>1.2.3 Comments</t>
  </si>
  <si>
    <t>1.2.3 Score</t>
  </si>
  <si>
    <t>1.2.4 How many live media</t>
  </si>
  <si>
    <t>1.2.4 How many syncronized captions</t>
  </si>
  <si>
    <t>1.2.4 Description</t>
  </si>
  <si>
    <t>1.2.4 Success criterion</t>
  </si>
  <si>
    <t>1.2.4 Comments</t>
  </si>
  <si>
    <t>1.2.4 Score</t>
  </si>
  <si>
    <t>1.2.5 How many videos</t>
  </si>
  <si>
    <t>1.2.5 How many audio descriptions</t>
  </si>
  <si>
    <t>1.2.5 Description</t>
  </si>
  <si>
    <t>1.2.5 Success criterion</t>
  </si>
  <si>
    <t>1.2.5 Comments</t>
  </si>
  <si>
    <t>1.2.5 Score</t>
  </si>
  <si>
    <t>1.3.1 Info and relationships</t>
  </si>
  <si>
    <t>1.3.1 Description</t>
  </si>
  <si>
    <t>1.3.1 Success criterion</t>
  </si>
  <si>
    <t>1.3.1 Comments</t>
  </si>
  <si>
    <t>1.3.1 Score</t>
  </si>
  <si>
    <t>1.3.2 Meaningful sequence</t>
  </si>
  <si>
    <t>1.3.2 Description</t>
  </si>
  <si>
    <t>1.3.2 Success criterion</t>
  </si>
  <si>
    <t>1.3.2 Comments</t>
  </si>
  <si>
    <t>1.3.2 Score</t>
  </si>
  <si>
    <t>1.3.3 Sensory characteristics</t>
  </si>
  <si>
    <t>1.3.3 Description</t>
  </si>
  <si>
    <t>1.3.3 Success criterion</t>
  </si>
  <si>
    <t>1.3.3 Comments</t>
  </si>
  <si>
    <t>1.3.3 Score</t>
  </si>
  <si>
    <t>1.4.1 Use of color</t>
  </si>
  <si>
    <t>1.4.1 Description</t>
  </si>
  <si>
    <t>1.4.1 Success criterion</t>
  </si>
  <si>
    <t>1.4.1 Comments</t>
  </si>
  <si>
    <t>1.4.1 Score</t>
  </si>
  <si>
    <t>1.4.2 Audio controls</t>
  </si>
  <si>
    <t>1.4.2 Description</t>
  </si>
  <si>
    <t>1.4.2 Success criterion</t>
  </si>
  <si>
    <t>1.4.2 Comments</t>
  </si>
  <si>
    <t>1.4.2 Score</t>
  </si>
  <si>
    <t>1.4.3 Contrast minimum</t>
  </si>
  <si>
    <t>1.4.3 Description</t>
  </si>
  <si>
    <t>1.4.3 Success criterion</t>
  </si>
  <si>
    <t>1.4.3 Comments</t>
  </si>
  <si>
    <t>1.4.3 Score</t>
  </si>
  <si>
    <t>1.4.4 Resize text</t>
  </si>
  <si>
    <t>1.4.4 Description</t>
  </si>
  <si>
    <t>1.4.4 Success criterion</t>
  </si>
  <si>
    <t>1.4.4 Comments</t>
  </si>
  <si>
    <t>1.4.4 Score</t>
  </si>
  <si>
    <t>1.4.5 Images of text</t>
  </si>
  <si>
    <t>1.4.5 Description</t>
  </si>
  <si>
    <t>1.4.5 Success criterion</t>
  </si>
  <si>
    <t>1.4.5 Score</t>
  </si>
  <si>
    <t>2.1.1 Description</t>
  </si>
  <si>
    <t>2.1.1 Success criterion</t>
  </si>
  <si>
    <t>2.1.1 Comments</t>
  </si>
  <si>
    <t>2.1.1 Score</t>
  </si>
  <si>
    <t>2.1.2 No keyboard trap</t>
  </si>
  <si>
    <t>2.1.2 Description</t>
  </si>
  <si>
    <t>2.1.2 Success criterion</t>
  </si>
  <si>
    <t>2.1.2 Comments</t>
  </si>
  <si>
    <t>2.1.2 Score</t>
  </si>
  <si>
    <t>2.2.1 Timing adjustable</t>
  </si>
  <si>
    <t>2.2.1 Description</t>
  </si>
  <si>
    <t>2.2.1 Success criterion</t>
  </si>
  <si>
    <t>2.2.1 Comments</t>
  </si>
  <si>
    <t>2.2.1 Score</t>
  </si>
  <si>
    <t>2.2.2 Description</t>
  </si>
  <si>
    <t>2.2.2 Success criterion</t>
  </si>
  <si>
    <t>2.2.2 Comments</t>
  </si>
  <si>
    <t>2.2.2 Score</t>
  </si>
  <si>
    <t>2.3.1 Flashes are below threshhold level</t>
  </si>
  <si>
    <t>2.3.1 Description</t>
  </si>
  <si>
    <t>2.3.1 Success criterion</t>
  </si>
  <si>
    <t>2.3.1 Comments</t>
  </si>
  <si>
    <t>2.3.1 Score</t>
  </si>
  <si>
    <t>2.4.1 Bypass blocks</t>
  </si>
  <si>
    <t>2.4.1 Description</t>
  </si>
  <si>
    <t>2.4.1 Success criterion</t>
  </si>
  <si>
    <t>2.4.1 Comments</t>
  </si>
  <si>
    <t>2.4.1 Score</t>
  </si>
  <si>
    <t>2.4.2 Page titled</t>
  </si>
  <si>
    <t>2.4.2 Description</t>
  </si>
  <si>
    <t>2.4.2 Success criterion</t>
  </si>
  <si>
    <t>2.4.2 Comments</t>
  </si>
  <si>
    <t>2.4.2 Score</t>
  </si>
  <si>
    <t>2.4.3 Focus order</t>
  </si>
  <si>
    <t>2.4.3 Description</t>
  </si>
  <si>
    <t>2.4.3 Success criterion</t>
  </si>
  <si>
    <t>2.4.3 Comments</t>
  </si>
  <si>
    <t>2.4.3 Score</t>
  </si>
  <si>
    <t>2.4.4 Link purpose and context</t>
  </si>
  <si>
    <t>2.4.4 Links with proper text</t>
  </si>
  <si>
    <t>2.4.4 Description</t>
  </si>
  <si>
    <t>2.4.4 Success criterion</t>
  </si>
  <si>
    <t>2.4.4 Comments</t>
  </si>
  <si>
    <t>2.4.4 Score</t>
  </si>
  <si>
    <t>2.4.5 Multiple ways</t>
  </si>
  <si>
    <t>2.4.5 Description</t>
  </si>
  <si>
    <t>2.4.5 Success criterion</t>
  </si>
  <si>
    <t>2.4.5 Comments</t>
  </si>
  <si>
    <t>2.4.5 Score</t>
  </si>
  <si>
    <t>2.4.6 Headings and labels</t>
  </si>
  <si>
    <t>2.4.6 Description</t>
  </si>
  <si>
    <t>2.4.6 Success criterion</t>
  </si>
  <si>
    <t>2.4.6 Comments</t>
  </si>
  <si>
    <t>2.4.6 Score</t>
  </si>
  <si>
    <t>2.4.7 Focus visible</t>
  </si>
  <si>
    <t>2.4.7 Description</t>
  </si>
  <si>
    <t>2.4.7 Success criterion</t>
  </si>
  <si>
    <t>2.4.7 Comments</t>
  </si>
  <si>
    <t>2.4.7 Score</t>
  </si>
  <si>
    <t>3.1.1 Language of page</t>
  </si>
  <si>
    <t>3.1.1 Description</t>
  </si>
  <si>
    <t>3.1.1 Success criterion</t>
  </si>
  <si>
    <t>3.1.1 Comments</t>
  </si>
  <si>
    <t>3.1.1 Score</t>
  </si>
  <si>
    <t>3.1.2 Description</t>
  </si>
  <si>
    <t>3.1.2 Success criterion</t>
  </si>
  <si>
    <t>3.1.2 Comments</t>
  </si>
  <si>
    <t>3.1.2 Score</t>
  </si>
  <si>
    <t>3.2.1 On focus</t>
  </si>
  <si>
    <t>3.2.1 Description</t>
  </si>
  <si>
    <t>3.2.1 Success criterion</t>
  </si>
  <si>
    <t>3.2.2 On input</t>
  </si>
  <si>
    <t>3.2.2 Description</t>
  </si>
  <si>
    <t>3.2.2 Success criterion</t>
  </si>
  <si>
    <t>3.2.2 Comments</t>
  </si>
  <si>
    <t>3.2.2 Score</t>
  </si>
  <si>
    <t>3.2.3 Consistent navigation</t>
  </si>
  <si>
    <t>3.2.3 Description</t>
  </si>
  <si>
    <t>3.2.3 Success criterion</t>
  </si>
  <si>
    <t>3.2.3 Comments</t>
  </si>
  <si>
    <t>3.2.3 Score</t>
  </si>
  <si>
    <t>3.2.4 Consistent identification</t>
  </si>
  <si>
    <t>3.2.4 Description</t>
  </si>
  <si>
    <t>3.2.4 Success criterion</t>
  </si>
  <si>
    <t>3.2.4 Comments</t>
  </si>
  <si>
    <t>3.2.4 Score</t>
  </si>
  <si>
    <t>3.3.1 Error identification</t>
  </si>
  <si>
    <t>3.3.1 Description</t>
  </si>
  <si>
    <t>3.3.1 Success criterion</t>
  </si>
  <si>
    <t>3.3.1 Comments</t>
  </si>
  <si>
    <t>3.3.1 Score</t>
  </si>
  <si>
    <t>3.3.2 Description</t>
  </si>
  <si>
    <t>3.3.2 Success criterion</t>
  </si>
  <si>
    <t>3.3.2 Comments</t>
  </si>
  <si>
    <t>3.3.2 Score</t>
  </si>
  <si>
    <t>3.3.3 Error suggestion</t>
  </si>
  <si>
    <t>3.3.3 Description</t>
  </si>
  <si>
    <t>3.3.3 Success criterion</t>
  </si>
  <si>
    <t>3.3.3 Comments</t>
  </si>
  <si>
    <t>3.3.3 Score</t>
  </si>
  <si>
    <t>3.3.4 Error prevention for legal or financial info</t>
  </si>
  <si>
    <t>3.3.4 Description</t>
  </si>
  <si>
    <t>3.3.4 Success criterion</t>
  </si>
  <si>
    <t>3.3.4 Comments</t>
  </si>
  <si>
    <t>3.3.4 Score</t>
  </si>
  <si>
    <t>4.1.1 Parsing how many lines of code</t>
  </si>
  <si>
    <t>4.1.1 parsing how many errors</t>
  </si>
  <si>
    <t>4.1.1 Description</t>
  </si>
  <si>
    <t>4.1.1 Success criterion</t>
  </si>
  <si>
    <t>4.1.1 Comments</t>
  </si>
  <si>
    <t>4.1.1 Score</t>
  </si>
  <si>
    <t>4.1.2 Name, role, value</t>
  </si>
  <si>
    <t>4.1.2 Description</t>
  </si>
  <si>
    <t>4.1.2 Success criterion</t>
  </si>
  <si>
    <t>4.1.2 Comments</t>
  </si>
  <si>
    <t>4.1.2 Score</t>
  </si>
  <si>
    <t>http://www.w3.org/TR/UNDERSTANDING-WCAG20/text-equiv-all.html</t>
  </si>
  <si>
    <t>Transcripts for audio only content and Audio Description for video only content</t>
  </si>
  <si>
    <t>http://www.w3.org/TR/UNDERSTANDING-WCAG20/media-equiv-av-only-alt.html</t>
  </si>
  <si>
    <t>Captions are provided for pre-recorded videos.</t>
  </si>
  <si>
    <t>http://www.w3.org/TR/UNDERSTANDING-WCAG20/media-equiv-captions.html</t>
  </si>
  <si>
    <t>http://www.w3.org/TR/UNDERSTANDING-WCAG20/media-equiv-audio-desc.html</t>
  </si>
  <si>
    <t>Captions for live video or audio events</t>
  </si>
  <si>
    <t>http://www.w3.org/TR/UNDERSTANDING-WCAG20/media-equiv-real-time-captions.html</t>
  </si>
  <si>
    <t>http://www.w3.org/TR/UNDERSTANDING-WCAG20/media-equiv-audio-desc-only.html</t>
  </si>
  <si>
    <t>http://www.w3.org/TR/UNDERSTANDING-WCAG20/content-structure-separation-programmatic.html</t>
  </si>
  <si>
    <t>http://www.w3.org/TR/UNDERSTANDING-WCAG20/content-structure-separation-sequence.html</t>
  </si>
  <si>
    <t>http://www.w3.org/TR/UNDERSTANDING-WCAG20/content-structure-separation-understanding.html</t>
  </si>
  <si>
    <t>http://www.w3.org/TR/UNDERSTANDING-WCAG20/visual-audio-contrast-without-color.html</t>
  </si>
  <si>
    <t>http://www.w3.org/TR/UNDERSTANDING-WCAG20/visual-audio-contrast-dis-audio.html</t>
  </si>
  <si>
    <t>http://www.w3.org/TR/UNDERSTANDING-WCAG20/visual-audio-contrast-contrast.html</t>
  </si>
  <si>
    <t>http://www.w3.org/TR/UNDERSTANDING-WCAG20/visual-audio-contrast-scale.html</t>
  </si>
  <si>
    <t>http://www.w3.org/TR/UNDERSTANDING-WCAG20/visual-audio-contrast-text-presentation.html</t>
  </si>
  <si>
    <t>http://www.w3.org/TR/UNDERSTANDING-WCAG20/keyboard-operation-keyboard-operable.html</t>
  </si>
  <si>
    <t>http://www.w3.org/TR/UNDERSTANDING-WCAG20/keyboard-operation-trapping.html</t>
  </si>
  <si>
    <t>http://www.w3.org/TR/UNDERSTANDING-WCAG20/time-limits-required-behaviors.html</t>
  </si>
  <si>
    <t>http://www.w3.org/TR/UNDERSTANDING-WCAG20/time-limits-pause.html</t>
  </si>
  <si>
    <t>http://www.w3.org/TR/UNDERSTANDING-WCAG20/seizure-does-not-violate.html</t>
  </si>
  <si>
    <t>http://www.w3.org/TR/UNDERSTANDING-WCAG20/navigation-mechanisms-skip.html</t>
  </si>
  <si>
    <t>http://www.w3.org/TR/UNDERSTANDING-WCAG20/navigation-mechanisms-title.html</t>
  </si>
  <si>
    <t>http://www.w3.org/TR/UNDERSTANDING-WCAG20/navigation-mechanisms-focus-order.html</t>
  </si>
  <si>
    <t>http://www.w3.org/TR/UNDERSTANDING-WCAG20/navigation-mechanisms-refs.html</t>
  </si>
  <si>
    <t>http://www.w3.org/TR/UNDERSTANDING-WCAG20/navigation-mechanisms-mult-loc.html</t>
  </si>
  <si>
    <t>http://www.w3.org/TR/UNDERSTANDING-WCAG20/navigation-mechanisms-descriptive.html</t>
  </si>
  <si>
    <t>http://www.w3.org/TR/UNDERSTANDING-WCAG20/navigation-mechanisms-focus-visible.html</t>
  </si>
  <si>
    <t>http://www.w3.org/TR/UNDERSTANDING-WCAG20/meaning-doc-lang-id.html</t>
  </si>
  <si>
    <t>http://www.w3.org/TR/UNDERSTANDING-WCAG20/meaning-other-lang-id.html</t>
  </si>
  <si>
    <t>http://www.w3.org/TR/UNDERSTANDING-WCAG20/consistent-behavior-receive-focus.html</t>
  </si>
  <si>
    <t>http://www.w3.org/TR/UNDERSTANDING-WCAG20/consistent-behavior-unpredictable-change.html</t>
  </si>
  <si>
    <t>http://www.w3.org/TR/UNDERSTANDING-WCAG20/consistent-behavior-consistent-locations.html</t>
  </si>
  <si>
    <t>http://www.w3.org/TR/UNDERSTANDING-WCAG20/consistent-behavior-consistent-functionality.html</t>
  </si>
  <si>
    <t>http://www.w3.org/TR/UNDERSTANDING-WCAG20/minimize-error-identified.html</t>
  </si>
  <si>
    <t>http://www.w3.org/TR/UNDERSTANDING-WCAG20/minimize-error-cues.html</t>
  </si>
  <si>
    <t>http://www.w3.org/TR/UNDERSTANDING-WCAG20/minimize-error-suggestions.html</t>
  </si>
  <si>
    <t>http://www.w3.org/TR/UNDERSTANDING-WCAG20/minimize-error-reversible.html</t>
  </si>
  <si>
    <t>http://www.w3.org/TR/UNDERSTANDING-WCAG20/ensure-compat-parses.html</t>
  </si>
  <si>
    <t>http://www.w3.org/TR/UNDERSTANDING-WCAG20/ensure-compat-rsv.html</t>
  </si>
  <si>
    <t>Instructions:</t>
  </si>
  <si>
    <t>1.1 text alternatives</t>
  </si>
  <si>
    <t>1.3 Adaptable</t>
  </si>
  <si>
    <t>2.3 Seizures</t>
  </si>
  <si>
    <t>2.4 Navigable</t>
  </si>
  <si>
    <t>3.1 Readable</t>
  </si>
  <si>
    <t>3.2 Predictable</t>
  </si>
  <si>
    <t>1.2 Time-Based Media</t>
  </si>
  <si>
    <t>1.4 Use Of Color</t>
  </si>
  <si>
    <t>2.1 Keyboard Access</t>
  </si>
  <si>
    <t>2.2 Enough Time</t>
  </si>
  <si>
    <t>3.2.1 Comments</t>
  </si>
  <si>
    <t>3.2.1 Score</t>
  </si>
  <si>
    <t>3.3 Input Assistance</t>
  </si>
  <si>
    <t>4.1 Parsing</t>
  </si>
  <si>
    <t>Score</t>
  </si>
  <si>
    <t xml:space="preserve">4.2 Compatible </t>
  </si>
  <si>
    <t>Information about how the City of New York Web Accessibility Scoring Methodology was done</t>
  </si>
  <si>
    <t>Criteria</t>
  </si>
  <si>
    <t>Description:</t>
  </si>
  <si>
    <t>Scoring methodology</t>
  </si>
  <si>
    <t>Comments</t>
  </si>
  <si>
    <t>Success Criterion</t>
  </si>
  <si>
    <t>The number of images and alt-texts on the page were calculated. The number of alt-texts is then divided by the total number of images for a score between 0 and 1.</t>
  </si>
  <si>
    <t>1.2.1 Audio only or Video only Pre-recorded</t>
  </si>
  <si>
    <t>Transcripts for audio only content and audio description for video only content.</t>
  </si>
  <si>
    <t>The number of audio only or video only pre-recorded content is calculated. Then the number of transcripts or audio descriptions is calculated. The number of transcripts/audio description is then divided by the number of audio/video only content for a score between 0 and 1.</t>
  </si>
  <si>
    <t>1.2.2 Captions pre-recorded</t>
  </si>
  <si>
    <t>The number of video content and captions provided are calculated to produce 2 numbers. Then the number of captions is divided by the number of videos for a score between 0 and 1.</t>
  </si>
  <si>
    <t>This is not counted towards the overall score if there is no pre-recorded video content on the page.</t>
  </si>
  <si>
    <t>1.2.3 Audio description or media alternative pre-recorded</t>
  </si>
  <si>
    <t>The number of video content and Audio descriptions/text transcripts are calculated to produce 2 numbers. Then the number of audio descriptions/text transcripts is divided by the number of videos for a score between 0 and 1.</t>
  </si>
  <si>
    <t>1.2.4 Captions live</t>
  </si>
  <si>
    <t>Captions for live video or audio content</t>
  </si>
  <si>
    <t>The number of live video content and captions is calculated to produce 2 numbers. Then the number of captions is divided by the number of live videos for a score between 0 and 1.</t>
  </si>
  <si>
    <t>This is not counted towards the overall score if there is no live video content on the page.</t>
  </si>
  <si>
    <t>1.2.5 Audio description pre-recorded</t>
  </si>
  <si>
    <t>The number of video content and audio descriptions is calculated to produce 2 numbers. Then the number of Audio descriptions is divided by the number of videos for a score between 0 and 1.</t>
  </si>
  <si>
    <t>This criteria is different from 1.2.3 in that it does not provide the option of a text transcript as an alternative to audio description. This is not counted towards the overall score if there is no pre-recorded video content on the page.</t>
  </si>
  <si>
    <t>Scoring is rounded to the nearest quarter such as 0, .25, .5, .75 and 1.</t>
  </si>
  <si>
    <t>The score for this criteria was rounded to .75 for most pages because most pages have the mentioned qualities but can improve upon them. For example, heading structures are in need of improvement and landmark regions are needed for the site search, main content and second level of navigation.</t>
  </si>
  <si>
    <t>Content on the page follows a logical and understandable sequence when read by screen readers or viewed in alternative ways.</t>
  </si>
  <si>
    <t>The scoreing for this criteria was mostly 1 because a lot of nyc.gov pages follow a logical order.</t>
  </si>
  <si>
    <t xml:space="preserve">Instructions for interacting with the content do not solely rely on color, shape, size, visual location or sound. </t>
  </si>
  <si>
    <t>The scoring for this criteria was mostly 1 because nyc.gov rarely uses size, shape, visual location or sound in their instructions. Most forms that use color accompany it with a required icon or star symbol in the label.</t>
  </si>
  <si>
    <t>Color is not used as the only visual means of conveying information, indicating an action, prompting a response or distinguishing a visual element.</t>
  </si>
  <si>
    <t>Most pages received a 1 because they do not solely rely on color. Formatting such as lists, links, buttons and regions are used.</t>
  </si>
  <si>
    <t>1.4.2 Audio control</t>
  </si>
  <si>
    <t xml:space="preserve">If any audio content that is longer than 3 seconds plays automatically, the user should have a way to stop or turn down the volume independently of the system volume. </t>
  </si>
  <si>
    <t>This criteria either receives a 0 or 1 because it either exists on the page or not.</t>
  </si>
  <si>
    <t>There is rarely any content of this type on nyc.gov so this criteria is not counted towards the overall score of the page unless it exists for that specific page.</t>
  </si>
  <si>
    <t>Pages with no color contrast errors received a 1. Pages with color contrast errors for links or main content received .5 or .75. Some pages had color contrast errors that were false positives. Therefore they were not counted as errors.</t>
  </si>
  <si>
    <t>Text can be resized up to 200 times without the use of assistive technology and without loss of content or functionality.</t>
  </si>
  <si>
    <t xml:space="preserve">Tested for multiple browsers. In  cases where it worked for all browsers, the score is 1. For most websites using the new template, text resizing does not work for Internet Explorer so they received a score of .75. </t>
  </si>
  <si>
    <t>Any pages that have images with text receive a score of 0. Pages with no images of text receive a score of 1.</t>
  </si>
  <si>
    <t>2.1.1 Keyboard</t>
  </si>
  <si>
    <t>The number of links and interactable form elements are calculated. Then the number of elements that have keyboard access are calculated. The number of items with keyboard access is divided by the number of links/form elements for a score between 0 and 1.</t>
  </si>
  <si>
    <t>2.1.2 No keyboard traps</t>
  </si>
  <si>
    <t>Pages with keyboard traps received a score of 0 for this criteria. Pages that do not have keyboard traps receive a score of 1.</t>
  </si>
  <si>
    <t>Time limits can be turned off or adjusted to become 10 times the original limit. Does not apply for real-time interactions such as auctions.</t>
  </si>
  <si>
    <t>If time limit is adjustable or can be stopped, the criteria receives a score of 1. If the time limit cannot be stopped or adjusted, this criteria receives a score of 0.</t>
  </si>
  <si>
    <t>2.2.2 Pause, stop, hide</t>
  </si>
  <si>
    <t>Any content that automatically plays, lasts longer than 5 seconds or and is presented in parallel with other content can be paused, stopped or hidden.</t>
  </si>
  <si>
    <t>Automatic content that could be paused, stopped or hidden receives a score of 1 for this criteria. Automatic content that cannot be paused, stopped or hidden receives a score of 0. This is mainly applicable for the rotating hero on City agency websites.</t>
  </si>
  <si>
    <t>2.3.1 Flashes are below threshold</t>
  </si>
  <si>
    <t>Webpage does not contain anything that flashes more than 3 times within a 1 second period.</t>
  </si>
  <si>
    <t>This criteria either receives a 0 or 1 depending on whether or not it exists on the page. If there are flashes and they are below the threshhold of 3 flashes per second then this criteria receives a score of 1. If there are flashes and they exceed the threshold of 3 flashes per second then this criteria receives a score of 0.</t>
  </si>
  <si>
    <t>If there are no flashes, this criteria did not count towards the overall page score.</t>
  </si>
  <si>
    <t>A mechanism is provided to bypass blocks of repeated content such as the navigation section. This includes skip to links, headings and landmark regions.</t>
  </si>
  <si>
    <t>For pages that have at least one mechanism, a score of 1 is received for that criteria. Pages without any mechanisms receive a 0.</t>
  </si>
  <si>
    <t>Most pages using the new nyc.gov template have headings and regions.</t>
  </si>
  <si>
    <t>Webpage has a title that describes topic or purpose.</t>
  </si>
  <si>
    <t>Focus order is logical for content, links forms and objects. Dom order follows visual order.</t>
  </si>
  <si>
    <t xml:space="preserve">Generally, the dom order follows the visual order on  nyc.gov. </t>
  </si>
  <si>
    <t>The purpose of a link can be determined from the link text alone or from link text together with it's context.</t>
  </si>
  <si>
    <t xml:space="preserve">The total number of links are calculated. Then the number of links with proper text labels that give the purpose are calculated. The number of links with proper text labels are then divided by the total number of links for a score between 1 and 0. </t>
  </si>
  <si>
    <t>In most pages, links have proper text except in reoccuring sections such as the Programs and Initiatives section and the share links section.</t>
  </si>
  <si>
    <t>More than one way is available to locate a webpage within a set of webpages. Examples include a navigation section, site search and site map.</t>
  </si>
  <si>
    <t>Since at least 2 ways are required for this criteria, the total number of ways on a page is divided by 2 for a score between 0 and 1.</t>
  </si>
  <si>
    <t>Nyc.gov has a navigation section and site search.</t>
  </si>
  <si>
    <t xml:space="preserve">Labels for headings and forms are informative. </t>
  </si>
  <si>
    <t>The total number of headings and form fields are calculated. Then the number of proper labels are calculated. The number of proper labels is divided by the number of total headings and form fields for a score between 0 and 1.</t>
  </si>
  <si>
    <t>This criteria had a lot of ambiguity because Wave gives errors for missing form labels. However JAWS and NVDA screen readers read labels for those form fields.</t>
  </si>
  <si>
    <t>Each criteria was graded on a scale of 0 to 1. Some criteria were averaged based on number of elements and others were given rounded scores such as 0, .5, .75 or 1. All criterias were averaged for a total score based on City of New York Web Accessibility Scoring Methodology. Criteria items that were not applicable for a page were not calculated as part of the total score.</t>
  </si>
  <si>
    <t>The visual asthetic of the keyboard focus is inconsistent on nyc.gov pages therefore this criteria received a score of .75 for most pages.</t>
  </si>
  <si>
    <t>Most pages on nyc.gov do not have the language so they received a score of 0 for this criteria.</t>
  </si>
  <si>
    <t>3.1.2 Language of parts</t>
  </si>
  <si>
    <t>Few pages have other languages. Therefore this criteria is not counted towards the total score for a  page when it's not applicable. In cases where there are other languages that do not have the lang attribute, a score of 0 was given for this criteria.</t>
  </si>
  <si>
    <t>When any component receives focus, it does not initiate a change of context. This means when keyboard focus is on any interactive element in a form, the focus will not be redirected to anywhere else, the form will not be submitted or a new window will not open up. All substantial changes need to be initiated by the user.</t>
  </si>
  <si>
    <t>If a page has any substantial changes, this criteria will receive a score of 0. If the page has no substantial changes then the score will be 1. Most NYC.gov pages do not have these kind of changes.</t>
  </si>
  <si>
    <t>Entering data or changing settings will not cause any unexpected results. Any uncommon contextual changes should be notified to the user in the instructions before they interact with any of the elements that cause this change.</t>
  </si>
  <si>
    <t>If any unexpected changes happen when a setting is changed and the user is not notified before hand, this criteria receives a score of 0. If no unexpected changes happen or if the user is notified VIA the instructions on the page, this criteria receives a score of 1. Most NYC.gov pages do not have unexpected changes.</t>
  </si>
  <si>
    <t xml:space="preserve">If navigation links do not appear in the same order in multiple pages of the same website, this criteria receives a score of 0. If they do appear in the same order across multiple pages in the same website, this criteria receives a score of 1. A significant nnumber of websites on NYC.gov use templates so they often pass this criteria. </t>
  </si>
  <si>
    <t xml:space="preserve">Navigational mechanisms such as links that repeat on multiple pages always appear in the same order throughout the same website. </t>
  </si>
  <si>
    <t>Components such as links that appear on multiple pages across the same website are always identified the same way. For example, a link has the same link text everytime it appears on a page in the same website.</t>
  </si>
  <si>
    <t>Pages that do not have consistent identification of components receive a score of 0. Pages that do have consistent identification receive a score of 1. Most websites on NYC.gov use a template and consistently identify links and other components. Therefore a lot of websites pass this criteria.</t>
  </si>
  <si>
    <t>For required input fields, visual and text alerts notify the user of errors or incomplete fields.</t>
  </si>
  <si>
    <t>Forms with proper error reporting for all browsers receive a score of 1. Forms that provide error reporting for most browsers but not all receive a score of .75. Forms that provide error reporting for some browsers receive a score of .5. And forms that do not provide error reporting for any browsers receive a score of 0.</t>
  </si>
  <si>
    <t>3.3.2 Labels or instructions</t>
  </si>
  <si>
    <t>Text labels and proper instructions on how to fill in fields such as date, phone number etc. are provided.</t>
  </si>
  <si>
    <t>Forms with proper instructions for all fields receive a score of 1. Forms that provide instructions for most fields receive a score of .75. Forms that provide instructions for few of the fields receive a score of .5. And forms that do not provide labels or instructions receive a score of 0.</t>
  </si>
  <si>
    <t>3.3.3 Error suggestions</t>
  </si>
  <si>
    <t>If a user makes mistakes while filling out required fields, then examples or suggestions are given to assist in correcting mistakes.</t>
  </si>
  <si>
    <t>Forms with proper error suggestions for all fields receive a score of 1. Forms for proper error suggestions for most fields receive a score of .75. Forms that have proper error suggestions for some fields receive a score of .5. And forms that provide no error suggestions recieve a score of 0.</t>
  </si>
  <si>
    <t>3.3.4 Error prevention legal, financial, Data</t>
  </si>
  <si>
    <t>For webpages that cause legal commitments or financial transactions one of the following must be true. Submissions are reversable, data is checked and the user is given an opportunity to correct them, or a mechanism is provided for reviewing, correcting or confirming data entered.</t>
  </si>
  <si>
    <t>If a page causes a legal commitment or financial transaction and one of the 3 methods are used it is given a score of 1. If none of the 3 methods are used the page receives a score of 0. Most NYC.gov pages do not have any pages with legal commitments or financial transactions so this criteria was rarely counted as part of the total score for a page.</t>
  </si>
  <si>
    <t>4.1.1 Parsing</t>
  </si>
  <si>
    <t>4.1.2 Name, role , value</t>
  </si>
  <si>
    <t>Proper markup language is used such as start and end tags. If standard HTML 5 is used, this criteria recieves a passing score.</t>
  </si>
  <si>
    <t>Pages using the new template on NYC.gov use standard HTML 5 and receive a score of 1. Pages that use the old template on NYC.gov use HTML 4 and receive a score of .75. Pages that use custom elements and use name, role and value receive a score of .75 or 1. Pages with custom controls that do not use name, role or value recieve a score of 0.</t>
  </si>
  <si>
    <t>Average score across webpages for this criteria</t>
  </si>
  <si>
    <t>Total number of 1's for this criteria across webpages</t>
  </si>
  <si>
    <t>City of New York  access Score</t>
  </si>
  <si>
    <t>Number of City of New York Access Scores higher than 90</t>
  </si>
  <si>
    <t>Custom scripts and elements are given proper name, role and value so that assistive technologies can properly interact with them. This is not necessary when using standard HTML 5 elements.</t>
  </si>
  <si>
    <t>Audio descriptions or text transcripts are provided for pre-recorded video content</t>
  </si>
  <si>
    <t>Audio descriptions are provided for pre-recorded video content. Different from 1.2.3 because there is no option to have a text transcript.</t>
  </si>
  <si>
    <t>Information and relationships that are conveyed by visual or auditory formatting are preserved when viewed by assistive technologys. Examples include headings formatted as &lt;h1&gt; &lt;h2&gt; etc. Also includes landmark regions, lists, fieldsets and legends, as well as required fields in forms. Tables must be used properly to display tabular data. A table used for layout does not count.</t>
  </si>
  <si>
    <t>Text and images of text have a contrast ratio of at least 4.5:1.</t>
  </si>
  <si>
    <t>There should be no images with text if the same presentation can be provided using text and formatting alone.</t>
  </si>
  <si>
    <t>All links, buttons, edit fields and other controls need to be operable through the keyboard interface.</t>
  </si>
  <si>
    <t>If elements can receive keyboard focus through a keyboard interface then focus can be moved away from that element using the keyboard interface. Keyboard users should not get stuck in an element or area of the webpage.</t>
  </si>
  <si>
    <t>Any keyboard operable user interface has a mode of operation where the keyboard focus is visible. When a link or interactable element receives keyboard focus, it should be visually apparent.</t>
  </si>
  <si>
    <t>The default language of the page is properly noted using the lang HTML attribute.</t>
  </si>
  <si>
    <t>The lang HTML attribute is used to specify languages other than the default language on the page.</t>
  </si>
  <si>
    <t>Number of City of New York Access Scores less than 75</t>
  </si>
  <si>
    <t>3.3.2 Labels or instructions:</t>
  </si>
  <si>
    <t xml:space="preserve">W3c Markup Validation Service was used to calculate how many errors a page has. This number was divided by the total number of lines of code the page has for a score between 0 and 1. </t>
  </si>
  <si>
    <t>All images including links, form controls and maps have proper alt-text. All audio has text alternatives. Captchas have Text Alternatives</t>
  </si>
  <si>
    <t>This includes image maps and captchas.</t>
  </si>
  <si>
    <t>For podcasts and silent videos</t>
  </si>
  <si>
    <t>A text audio description on the page can take place of an audio described video. This is not counted toward the overall score if there are no pre recorded videos on the page.</t>
  </si>
  <si>
    <t>Information and relationships that are conveyed by visual or auditory formatting are preserved when viewed by assistive technologys. Examples include headings formatted as &lt;h1&gt; &lt;h2&gt; etc. Also includes landmark regions, lists, fieldsets and legends, as well as required fields in forms. Tables must be used properly to display tabular data. A table used for layout does not count.Also * to note required fields.</t>
  </si>
  <si>
    <t>1.1.1 Non-text Content</t>
  </si>
  <si>
    <t>Page:</t>
  </si>
  <si>
    <t>Homepage</t>
  </si>
  <si>
    <t>www.nyc.gov/openrecords</t>
  </si>
  <si>
    <t>Bronx District Attorney</t>
  </si>
  <si>
    <t>http://bronxda.nyc.gov/html/home/home.shtml</t>
  </si>
  <si>
    <t xml:space="preserve">The hyperlinks are only identifiable by color unless they are being interacted with via mouse or keyboard focus. Would advise either bolding or underlining at all times.  </t>
  </si>
  <si>
    <t>Wave Reported 2 false contrast errors.</t>
  </si>
  <si>
    <t xml:space="preserve">Tested with Chrome, Firefox and Safari, able to reach 200% magnification with the content adjusting accordingly. </t>
  </si>
  <si>
    <t>No images with text</t>
  </si>
  <si>
    <t>Able to access everything with keyboard</t>
  </si>
  <si>
    <t>No Keyboard Traps</t>
  </si>
  <si>
    <t>No Flashing</t>
  </si>
  <si>
    <t>Focus is in logical order</t>
  </si>
  <si>
    <t>The Focus was visible with good contrast</t>
  </si>
  <si>
    <t>There is nothing identified solely with color</t>
  </si>
  <si>
    <t>Wave Reported 25 false errors</t>
  </si>
  <si>
    <t>The main items are accessible via keyboard, but not all.</t>
  </si>
  <si>
    <t>Because of poor visual focus, keyboard users may not know where they are.</t>
  </si>
  <si>
    <t>Initially the keyboard focus is in a logical order, then once the visuals go away it's difficult to tell.</t>
  </si>
  <si>
    <t>The Focus was visible up to a certain point and then disappeared.</t>
  </si>
  <si>
    <t>Poem in your pocket</t>
  </si>
  <si>
    <t>https://www1.nyc.gov/assets/poem/html/index.html</t>
  </si>
  <si>
    <t>https://www1.nyc.gov/html/dot/html/home/home.shtml</t>
  </si>
  <si>
    <t>Department of Transportation</t>
  </si>
  <si>
    <t>Wave Reported 1 false contrast error</t>
  </si>
  <si>
    <t>I can access everything but both the order and visuals make it difficult.</t>
  </si>
  <si>
    <t>Focus is in poor order</t>
  </si>
  <si>
    <t xml:space="preserve">The Visual Focus was poor in certain places making me lost. The only thing I could see was a thin black dotted line.  </t>
  </si>
  <si>
    <t>Website:</t>
  </si>
  <si>
    <t>Open Records</t>
  </si>
  <si>
    <t>Agency:</t>
  </si>
  <si>
    <t>Bronx DA</t>
  </si>
  <si>
    <t>All images must have meaningful alt-text</t>
  </si>
  <si>
    <t>homepage</t>
  </si>
  <si>
    <t>https://www.w3.org/TR/UNDERSTANDING-WCAG20/text-equiv-all.html</t>
  </si>
  <si>
    <t>All images have alt-text</t>
  </si>
  <si>
    <t>No audio or video content</t>
  </si>
  <si>
    <t>No pre-recorded videos</t>
  </si>
  <si>
    <t>No pre-recorded video content</t>
  </si>
  <si>
    <t>No live videos or events</t>
  </si>
  <si>
    <t>No videos</t>
  </si>
  <si>
    <t>Content is read in a logical sequence</t>
  </si>
  <si>
    <t>No instructions solely rely on color shape, location or sound</t>
  </si>
  <si>
    <t>No audio content</t>
  </si>
  <si>
    <t>No time limits</t>
  </si>
  <si>
    <t>No automatic content</t>
  </si>
  <si>
    <t>Has headings and Main content region</t>
  </si>
  <si>
    <t>Title is descriptive</t>
  </si>
  <si>
    <t>All links have unique and descriptive labels</t>
  </si>
  <si>
    <t>2.4.4 Link purpose and context: How many Links</t>
  </si>
  <si>
    <t>Navigation section and site search are available</t>
  </si>
  <si>
    <t>2.4.5 Multiple ways: Number of ways available</t>
  </si>
  <si>
    <t>2.4.5 At least 2 ways required</t>
  </si>
  <si>
    <t>2.4.6 Headings and labels: How many labels?</t>
  </si>
  <si>
    <t>2 headings and 5 form fields have descriptive labels</t>
  </si>
  <si>
    <t>Wave reported no errors</t>
  </si>
  <si>
    <t>No languages other then when using the translate widget</t>
  </si>
  <si>
    <t>No changes happen unless initiated by the user</t>
  </si>
  <si>
    <t xml:space="preserve">No changes happen unless initiated by the user. </t>
  </si>
  <si>
    <t>Links always appear in the same order</t>
  </si>
  <si>
    <t>Links always have the same label on different pages</t>
  </si>
  <si>
    <t>N/a for this page</t>
  </si>
  <si>
    <t>N/A for this page</t>
  </si>
  <si>
    <t>Proper mark up is used</t>
  </si>
  <si>
    <t>2.4.6 How many labels are descriptive?</t>
  </si>
  <si>
    <t>https://a860-openrecords.nyc.gov/request/new</t>
  </si>
  <si>
    <t>Request a Record</t>
  </si>
  <si>
    <t>Text alternatives are provided for required fields and errors</t>
  </si>
  <si>
    <t>4 headings and 22 form fields have descriptive labels</t>
  </si>
  <si>
    <t>Required fields have text alternatives</t>
  </si>
  <si>
    <t>Instructions are provided</t>
  </si>
  <si>
    <t>Text alternatives are available and focus jumps to incorrect fields</t>
  </si>
  <si>
    <t>https://a860-openrecords.nyc.gov/request/view_all</t>
  </si>
  <si>
    <t>Search Requests</t>
  </si>
  <si>
    <t>Uses headings, landmark regions, lists, links and form fields properly</t>
  </si>
  <si>
    <t>Focus Order is logical</t>
  </si>
  <si>
    <t>2 headings and 14 forms fields have descriptive labels</t>
  </si>
  <si>
    <t>Accordions expand to provide tips and they announce their state to inform users</t>
  </si>
  <si>
    <t>No required fields</t>
  </si>
  <si>
    <t>This is a filter therefore there are no errors</t>
  </si>
  <si>
    <t>Score for entire website 98.9%</t>
  </si>
  <si>
    <t>Moving slides</t>
  </si>
  <si>
    <t>Has headings</t>
  </si>
  <si>
    <t>two read more links</t>
  </si>
  <si>
    <t>1 heading and 2 form fields do not have descriptive labels</t>
  </si>
  <si>
    <t>Heading structure needs improvement, uses landmark regions, lists, links and form fields. Proper use of a table.</t>
  </si>
  <si>
    <t>Navigation has submenus that do not announce when they are expanded.</t>
  </si>
  <si>
    <t>N/A</t>
  </si>
  <si>
    <t>Contact Us</t>
  </si>
  <si>
    <t>https://www.bronxda.nyc.gov/html/contact/contact.shtml</t>
  </si>
  <si>
    <t>Title includes page but not website</t>
  </si>
  <si>
    <t>https://www.bronxda.nyc.gov/html/newsroom/press-releases.shtml</t>
  </si>
  <si>
    <t>Press Releases</t>
  </si>
  <si>
    <t>3 headings and 6 form fields have descriptive labels. 1 form field does not.</t>
  </si>
  <si>
    <t>2 headings and 6 form fields have descriptive labels. 1 form field does not</t>
  </si>
  <si>
    <t>1.4.5 Comments</t>
  </si>
  <si>
    <t>2.4.5 How many ways</t>
  </si>
  <si>
    <t>How many hav proper labels</t>
  </si>
  <si>
    <t>This is an accessibility audit of City of New York websites that use the "Old" template on the nyc.gov server. The WCAG 2.0 Level AA standard was used to measure accessibility. Please refer to the Info tab for scoring methodology.</t>
  </si>
  <si>
    <t>resources&gt; agencies</t>
  </si>
  <si>
    <t>office of mayor &gt; news</t>
  </si>
  <si>
    <t>there are no elements that solely use color to indicate their functionality</t>
  </si>
  <si>
    <t>no information is lost</t>
  </si>
  <si>
    <t>there are no images of text</t>
  </si>
  <si>
    <t>date picker doesn’t work w/ keyboard and is critical for page</t>
  </si>
  <si>
    <t>many empty links are focusable and invisible</t>
  </si>
  <si>
    <t>no flashes on the page</t>
  </si>
  <si>
    <t>no traps</t>
  </si>
  <si>
    <t>no traps, but there are invisible links which are confusing similar to a keyboard trap</t>
  </si>
  <si>
    <t>the a-z links at the top, the disabled ones are indicated by color alone</t>
  </si>
  <si>
    <t xml:space="preserve">no traps </t>
  </si>
  <si>
    <t>find local events module has issues with date picker</t>
  </si>
  <si>
    <t>no traps, but has some invisible links</t>
  </si>
  <si>
    <t>select elements in find local events don’t get correct focus, events have weird focus</t>
  </si>
  <si>
    <t>focus works as it should</t>
  </si>
  <si>
    <t xml:space="preserve">there are no instructions </t>
  </si>
  <si>
    <t>everything is operable w/ keyboard</t>
  </si>
  <si>
    <t>no traps, but keyboard users have a hard time with all the links in the twitter feeds</t>
  </si>
  <si>
    <t>2 out of over 50 elements don’t get correct focus</t>
  </si>
  <si>
    <t>there are no instructions</t>
  </si>
  <si>
    <t>1 link doesn't get correct focus</t>
  </si>
  <si>
    <t>about &gt; reports &amp; publications</t>
  </si>
  <si>
    <t>https://www1.nyc.gov/site/mopd/about/reports-publications.page</t>
  </si>
  <si>
    <t xml:space="preserve">no information is lost </t>
  </si>
  <si>
    <t>no images of text</t>
  </si>
  <si>
    <t>laws &gt; federal laws</t>
  </si>
  <si>
    <t>https://www1.nyc.gov/site/mopd/laws/federal-laws.page</t>
  </si>
  <si>
    <t>https://www1.nyc.gov/site/mopd/index.page</t>
  </si>
  <si>
    <t>https://www1.nyc.gov/site/dss/index.page</t>
  </si>
  <si>
    <t xml:space="preserve">about  </t>
  </si>
  <si>
    <t>contact</t>
  </si>
  <si>
    <t>https://www1.nyc.gov/site/dss/contact/contact.page</t>
  </si>
  <si>
    <t>https://www1.nyc.gov/site/dss/about/about.page</t>
  </si>
  <si>
    <t>there is 1 image of text, and the alt text is not a sufficent replacement - but seems like a template issue</t>
  </si>
  <si>
    <t>https://www1.nyc.gov/nyc-resources/agencies.page</t>
  </si>
  <si>
    <t>https://www1.nyc.gov/office-of-the-mayor/news.page</t>
  </si>
  <si>
    <t>nyc.gov</t>
  </si>
  <si>
    <t>Mayor's Office and DoITT</t>
  </si>
  <si>
    <t>MOPD Website</t>
  </si>
  <si>
    <t>Mayor's Office For People with Disabilities</t>
  </si>
  <si>
    <t>Department of Social Services</t>
  </si>
  <si>
    <t>DSS website</t>
  </si>
  <si>
    <t>Department of Records</t>
  </si>
  <si>
    <t>7 errors and 15 warnings</t>
  </si>
  <si>
    <t>5 errors and 13 warnings</t>
  </si>
  <si>
    <t>7 errors and 20 warnings</t>
  </si>
  <si>
    <t>20 errors and 7 warnings</t>
  </si>
  <si>
    <t>20 errors and 33 warnings</t>
  </si>
  <si>
    <t>66 errors and 9 warnings</t>
  </si>
  <si>
    <t>Department of Cultural Affairs</t>
  </si>
  <si>
    <t>Has Headings. Skip to links do not work.</t>
  </si>
  <si>
    <t>Descriptive title</t>
  </si>
  <si>
    <t>Language links have duplicates with no labels</t>
  </si>
  <si>
    <t>Only navigation section</t>
  </si>
  <si>
    <t>3 headings and 1 form fields have descriptive labels</t>
  </si>
  <si>
    <t>The Visual Focus was visible in some areas and more difficult in others, in general the focus should be lighter against the black background.</t>
  </si>
  <si>
    <t>Languages are not using lang attribute</t>
  </si>
  <si>
    <t>no changes happen unless initiated by the user</t>
  </si>
  <si>
    <t>3 errors and 8 warnings</t>
  </si>
  <si>
    <t>Mark up is generally used but navigation flyout menus are not accessible</t>
  </si>
  <si>
    <t>Mark up is used but could be better</t>
  </si>
  <si>
    <t>Social media</t>
  </si>
  <si>
    <t>https://www1.nyc.gov/assets/poem/html/social-media-poetweet-and-more.html</t>
  </si>
  <si>
    <t>all images have alt text</t>
  </si>
  <si>
    <t>All images have alt-text. Excluding twitter feed.</t>
  </si>
  <si>
    <t>Title is too long</t>
  </si>
  <si>
    <t>Language links have duplicates with no labels. Counted twitter links because they are the focus of this page.</t>
  </si>
  <si>
    <t>7 headings and 1 form field have descriptive labels.</t>
  </si>
  <si>
    <t>3 errors and 9 warnings</t>
  </si>
  <si>
    <t>https://www1.nyc.gov/assets/poem/html/volunteer-and-events.html</t>
  </si>
  <si>
    <t>Volunteer and events</t>
  </si>
  <si>
    <t>4 headings and 5 form fields have descriptive labels</t>
  </si>
  <si>
    <t>this is a search form and there are no required fields</t>
  </si>
  <si>
    <t>2 errors and 8 warnings</t>
  </si>
  <si>
    <t>Too many h1 headings</t>
  </si>
  <si>
    <t>headings and regions. Skip to link does not work.</t>
  </si>
  <si>
    <t>navigation and site search</t>
  </si>
  <si>
    <t>6 headings and 4 form fields with descriptive labels</t>
  </si>
  <si>
    <t>11 errors and 1 warning</t>
  </si>
  <si>
    <t>DOT website</t>
  </si>
  <si>
    <t>https://www1.nyc.gov/html/dot/html/contact/contact-form.shtml</t>
  </si>
  <si>
    <t>Contact DOT</t>
  </si>
  <si>
    <t>Issues with form fields</t>
  </si>
  <si>
    <t>when entering street intersection focus is displaced</t>
  </si>
  <si>
    <t>2 links have the same label</t>
  </si>
  <si>
    <t>4 links have the same label</t>
  </si>
  <si>
    <t>3 form fields missing labels</t>
  </si>
  <si>
    <t>New fields appear upon making selections but they are usually next in the tab order.</t>
  </si>
  <si>
    <t>Errors are available in text but difficult to find.</t>
  </si>
  <si>
    <t>Instructions and labels are provided</t>
  </si>
  <si>
    <t>Instructions are provided but difficult to find with a screen reader</t>
  </si>
  <si>
    <t>17 errors and 2 warnings</t>
  </si>
  <si>
    <t>www.nyc.gov/</t>
  </si>
  <si>
    <t>duplicate images in hero and programs section are missing alt-text</t>
  </si>
  <si>
    <t>No video or audio content</t>
  </si>
  <si>
    <t>No live videos</t>
  </si>
  <si>
    <t>No pre-recorded content</t>
  </si>
  <si>
    <t>the form fields for picking a date are not coded properly for keyboard access</t>
  </si>
  <si>
    <t>no instructions</t>
  </si>
  <si>
    <t>Skip to links and headings</t>
  </si>
  <si>
    <t>descriptive title</t>
  </si>
  <si>
    <t>links from hero and programs section have bad labels</t>
  </si>
  <si>
    <t>4 headings have bad labels and 1 button is missing a label</t>
  </si>
  <si>
    <t>Wave reports no errors</t>
  </si>
  <si>
    <t>no change unles initiated by user</t>
  </si>
  <si>
    <t>Date field pops up a calendar without taking keyboard focus there.</t>
  </si>
  <si>
    <t>navigation links appear in the same order</t>
  </si>
  <si>
    <t>Links are identified consistently</t>
  </si>
  <si>
    <t>n/a</t>
  </si>
  <si>
    <t>9 errors and 58 warnins</t>
  </si>
  <si>
    <t>www.vote.nyc</t>
  </si>
  <si>
    <t>NYC Board of Election</t>
  </si>
  <si>
    <t>Vote.nyc</t>
  </si>
  <si>
    <t>https://www.vote.nyc.ny.us/html/about/about.shtml</t>
  </si>
  <si>
    <t>About BOE</t>
  </si>
  <si>
    <t>https://www1.nyc.gov/html/bkncb1/html/home/home.shtml</t>
  </si>
  <si>
    <t>BKCB1</t>
  </si>
  <si>
    <t>Brooklyn Community Board 1</t>
  </si>
  <si>
    <t>https://www1.nyc.gov/html/bkncb1/html/about/about.shtml</t>
  </si>
  <si>
    <t>About BKCB1</t>
  </si>
  <si>
    <t>https://www1.nyc.gov/html/bkncb1/html/meetings/meetings.shtml</t>
  </si>
  <si>
    <t>Meetings, agendas and minutes</t>
  </si>
  <si>
    <t>This is an accessibility audit of City of New York websites that are hosted outside the nyc.gov server. The WCAG 2.0 Level AA standard was used to measure accessibility. Please refer to the Info tab for scoring methodology.</t>
  </si>
  <si>
    <t>This is an accessibility audit of City of New York websites that are not using a template but are hosted on the nyc.gov server. The WCAG 2.0 Level AA standard was used to measure accessibility. Please refer to the Info tab for scoring methodology.</t>
  </si>
  <si>
    <t>This is an accessibility audit of City of New York websites that use the "new" template on the nyc.gov server. The WCAG 2.0 Level AA standard was used to measure accessibility. Please refer to the Info tab for scoring methodology.</t>
  </si>
  <si>
    <t>Comptroller</t>
  </si>
  <si>
    <t>http://comptroller.nyc.gov</t>
  </si>
  <si>
    <t>https://comptroller.nyc.gov/about/</t>
  </si>
  <si>
    <t>About</t>
  </si>
  <si>
    <t>https://comptroller.nyc.gov/services/for-the-public/</t>
  </si>
  <si>
    <t>Services</t>
  </si>
  <si>
    <t>https://growingupnyc.cityofnewyork.us/generationnyc/</t>
  </si>
  <si>
    <t>Growing up NYC</t>
  </si>
  <si>
    <t>NYC Opportunity</t>
  </si>
  <si>
    <t>https://growingupnyc.cityofnewyork.us/generationnyc/topics/</t>
  </si>
  <si>
    <t>Topics</t>
  </si>
  <si>
    <t>https://growingupnyc.cityofnewyork.us/generationnyc/inspirations/</t>
  </si>
  <si>
    <t>Inspirations</t>
  </si>
  <si>
    <t>Generation NYC</t>
  </si>
  <si>
    <t>http://growingupnyc.cityofnewyork.us</t>
  </si>
  <si>
    <t>https://growingupnyc.cityofnewyork.us/events/</t>
  </si>
  <si>
    <t>Events</t>
  </si>
  <si>
    <t>https://growingupnyc.cityofnewyork.us/programs/</t>
  </si>
  <si>
    <t>Programs</t>
  </si>
  <si>
    <t>1 image missing alt-text</t>
  </si>
  <si>
    <t>When picking a date the calendar is out of order</t>
  </si>
  <si>
    <t>All elements have keyboard access</t>
  </si>
  <si>
    <t>Press links have duplicates with confusing labels</t>
  </si>
  <si>
    <t>2 buttons are missing a label</t>
  </si>
  <si>
    <t>8 errors and 37 warnings</t>
  </si>
  <si>
    <t>Mark up for filter needs improvement</t>
  </si>
  <si>
    <t>Anchor links that are not available do not properly announce to screen readers</t>
  </si>
  <si>
    <t>reads in a logical sequence</t>
  </si>
  <si>
    <t>All links have descriptive labels</t>
  </si>
  <si>
    <t>29 headings and 14 form fields all have descriptive labels</t>
  </si>
  <si>
    <t>Languages in the footer have proper lang attribute</t>
  </si>
  <si>
    <t>Filter checkboxes show and hide content but screen readers do not announce anything</t>
  </si>
  <si>
    <t>2 errors and 32 warnings</t>
  </si>
  <si>
    <t>3 false positives, 1 instance of .sr-only text identified as failing</t>
  </si>
  <si>
    <t>1 false positive, 1 instance of .sr-only text identified as failing contrast</t>
  </si>
  <si>
    <t>everything is in a logical order, but there are invisible links in programs and initiatives as well as some items that don't get visual focus indicators which could make it confusing</t>
  </si>
  <si>
    <t>logical order, but there are a number of empty links, 'filter by category' and 'filter by type' cannot be focused on. Date input calendar cannot be focused on, selecting a date is impossible via keyboard</t>
  </si>
  <si>
    <t>everything good except back to top link is unfocusable</t>
  </si>
  <si>
    <t>logical order, but there is an extra invisible link that is tabbable in the main nav search (same for all agency home pages)</t>
  </si>
  <si>
    <t>0 identified</t>
  </si>
  <si>
    <t>2 false positives</t>
  </si>
  <si>
    <t>all images have alt-text excluding twitter feed</t>
  </si>
  <si>
    <t>proper use of headings, lists, links, regions and form fields</t>
  </si>
  <si>
    <t>headings and regions</t>
  </si>
  <si>
    <t>1 learn more link and one link with bad label</t>
  </si>
  <si>
    <t>1 heading is not descriptive. Not counting twitter field buttons</t>
  </si>
  <si>
    <t>No languages unless translate widget is used</t>
  </si>
  <si>
    <t>No changes</t>
  </si>
  <si>
    <t>5 errors and 45 warnings</t>
  </si>
  <si>
    <t>Mark up is mostly good</t>
  </si>
  <si>
    <t>All images have alt text.</t>
  </si>
  <si>
    <t>5 share links do not have labels.</t>
  </si>
  <si>
    <t>3 headings and 4 form fields have descriptive labels.</t>
  </si>
  <si>
    <t>7 errors and 25 warnings</t>
  </si>
  <si>
    <t>2 headings have the same label.</t>
  </si>
  <si>
    <t>Images in programs section do not have alt-text. This is a template issue.</t>
  </si>
  <si>
    <t>There are some images with text</t>
  </si>
  <si>
    <t>Slides in banner do not move automatically</t>
  </si>
  <si>
    <t>Links in hero and programs section have duplicates with bad labels. Counted twitter feed links but did not test.</t>
  </si>
  <si>
    <t>7 headings from program section do not have labels. Did not count buttons from Twitter feed.</t>
  </si>
  <si>
    <t>11 errors and 46 warnings</t>
  </si>
  <si>
    <t>Mark up could be better</t>
  </si>
  <si>
    <t>6 headings and 4 form fields have descriptive labels.</t>
  </si>
  <si>
    <t>17 headings and 4 form fields have descriptive labels</t>
  </si>
  <si>
    <t>Average Score for Non-templated Sites</t>
  </si>
  <si>
    <t>Score for entire website 89.0%</t>
  </si>
  <si>
    <t>Score for entire website 82.6%</t>
  </si>
  <si>
    <t>Score for website 85.7%</t>
  </si>
  <si>
    <t>Score for entire website 95.2%</t>
  </si>
  <si>
    <t>Score for entire website 95.0%</t>
  </si>
  <si>
    <t>Average score for new template websites</t>
  </si>
  <si>
    <t>Number of City of New York Access Scores more than 90</t>
  </si>
  <si>
    <t>2.1.1. Keyboard</t>
  </si>
  <si>
    <t>2.2.2 Pause, Stop, Hide</t>
  </si>
  <si>
    <t>3.1.2 Language of Parts</t>
  </si>
  <si>
    <t>2.4.6 How many descriptive labels</t>
  </si>
  <si>
    <t>No pre-recorded video</t>
  </si>
  <si>
    <t>only 1 heading</t>
  </si>
  <si>
    <t>moving slides</t>
  </si>
  <si>
    <t>no time limit</t>
  </si>
  <si>
    <t>1 heading</t>
  </si>
  <si>
    <t>2.4.4 Links with descriptive labels</t>
  </si>
  <si>
    <t>10 links with bad labels</t>
  </si>
  <si>
    <t>Reads in a confusing manner</t>
  </si>
  <si>
    <t>1 button is missing a label</t>
  </si>
  <si>
    <t>Wave reported missing document language</t>
  </si>
  <si>
    <t>Used lang attribute for only one language</t>
  </si>
  <si>
    <t>no changes</t>
  </si>
  <si>
    <t>Navigation links appear in the same order</t>
  </si>
  <si>
    <t>Links have the same labels across pages</t>
  </si>
  <si>
    <t>This needs a lot of improvement</t>
  </si>
  <si>
    <t>2 images missing alt-text</t>
  </si>
  <si>
    <t>No headings</t>
  </si>
  <si>
    <t>1 list. No headings</t>
  </si>
  <si>
    <t>no headings</t>
  </si>
  <si>
    <t>6 links with bad labels</t>
  </si>
  <si>
    <t>HTML validator is blocked</t>
  </si>
  <si>
    <t>5 images missing alt-text</t>
  </si>
  <si>
    <t>https://www.vote.nyc.ny.us/html/about/missionstatement.shtml</t>
  </si>
  <si>
    <t>Mission</t>
  </si>
  <si>
    <t>no headings no list</t>
  </si>
  <si>
    <t>1 image missing alt text and 1 map that is not descriptive</t>
  </si>
  <si>
    <t>1 list and improper use of table</t>
  </si>
  <si>
    <t>Reads in a logical sequence</t>
  </si>
  <si>
    <t>10 links with bad or vague labels</t>
  </si>
  <si>
    <t>no other languages</t>
  </si>
  <si>
    <t>Some form fields missing labels and instructions</t>
  </si>
  <si>
    <t>N/a</t>
  </si>
  <si>
    <t>332 errors and 78 warnings</t>
  </si>
  <si>
    <t>There are no instructions that rely on solely one color, shape size, visual location or sound.</t>
  </si>
  <si>
    <t>Certain hyperlinks are identified as light blue and they are only underlined once you scroll over them with your mouse.</t>
  </si>
  <si>
    <t>The Calendar dates are highlighted light blue when there are events, it’s not until you scroll over with the mouse that you see the information.</t>
  </si>
  <si>
    <t>Many of the fonts that should be readable are a background that makes them very difficult to see and have poor contrast.</t>
  </si>
  <si>
    <t>Contrast is good</t>
  </si>
  <si>
    <t>Does not resize correctly</t>
  </si>
  <si>
    <t>There are a few images of text such as “Sign up for email updates” and all of the phone numbers on the bottom ribbon.</t>
  </si>
  <si>
    <t>Does not have images of text</t>
  </si>
  <si>
    <t>important elements are not in the tab order</t>
  </si>
  <si>
    <t>Flashes are below the threshold level</t>
  </si>
  <si>
    <t>no flashing content</t>
  </si>
  <si>
    <t>not all items have keyboard access</t>
  </si>
  <si>
    <t>Focus visible for all items</t>
  </si>
  <si>
    <t>nothing used</t>
  </si>
  <si>
    <t>2 links with bad labels</t>
  </si>
  <si>
    <t>lang attribute is used</t>
  </si>
  <si>
    <t>164 errors and 31 warnings</t>
  </si>
  <si>
    <t>use of lists</t>
  </si>
  <si>
    <t>Score for entire website 67.7%</t>
  </si>
  <si>
    <t>Score for entire website 55.5%</t>
  </si>
  <si>
    <t>Average score for old template websites</t>
  </si>
  <si>
    <t>Images have alt-text but it isn't descriptive enough. Example: discover/ checkbook</t>
  </si>
  <si>
    <t>no audio or video content</t>
  </si>
  <si>
    <t>Heading structure has too many h1 headings</t>
  </si>
  <si>
    <t>content is read in a logical sequence</t>
  </si>
  <si>
    <t>No instructions</t>
  </si>
  <si>
    <t>Anything highlighted with color has other ways of being identified.</t>
  </si>
  <si>
    <t>there are certain instances when text overlays images on the site that create poor contrast</t>
  </si>
  <si>
    <t>When the page zooms in to 200%, the content adjusts accordingly</t>
  </si>
  <si>
    <t>There are no images of text</t>
  </si>
  <si>
    <t>Everything is accessible via keyboard</t>
  </si>
  <si>
    <t>There are no keyboard traps</t>
  </si>
  <si>
    <t>While there is moving content, it does not exceed the threshold level</t>
  </si>
  <si>
    <t>focus order is logical</t>
  </si>
  <si>
    <t>learn more labels and void 0 for nav items</t>
  </si>
  <si>
    <t>navigation, site search and site map</t>
  </si>
  <si>
    <t>37 headings and 3 form fields have descriptive labels</t>
  </si>
  <si>
    <t>there are instances when it becomes difficult to see (under “discover more”)</t>
  </si>
  <si>
    <t>No other languages</t>
  </si>
  <si>
    <t>components consistently labeled</t>
  </si>
  <si>
    <t>Needs improvements</t>
  </si>
  <si>
    <t>heading structure needs improvement</t>
  </si>
  <si>
    <t>no flashes</t>
  </si>
  <si>
    <t>Title is descriptive. Wave reported false error</t>
  </si>
  <si>
    <t>all links have descriptive labels</t>
  </si>
  <si>
    <t>6 headings and 3 form fields have descriptive labels</t>
  </si>
  <si>
    <t>41 errors and 41 warnings</t>
  </si>
  <si>
    <t>JAWS did not find any images</t>
  </si>
  <si>
    <t>4 headings and 3 form fields have descriptive labels</t>
  </si>
  <si>
    <t>75 errors and 82 warnings</t>
  </si>
  <si>
    <t>8 errors and 11 warnings</t>
  </si>
  <si>
    <t>Score for entire website 84.4%</t>
  </si>
  <si>
    <t>Title is somewhat descriptive</t>
  </si>
  <si>
    <t>all images have alt-text</t>
  </si>
  <si>
    <t>Title is descriptive.</t>
  </si>
  <si>
    <t>there is a point where the visual focus disappears until over 10 or so tabs creating a large gap in the lists of items to choose from</t>
  </si>
  <si>
    <t>Navigation and site search.</t>
  </si>
  <si>
    <t>1 heading with descriptive label</t>
  </si>
  <si>
    <t>There are items that look like buttons but are actually links</t>
  </si>
  <si>
    <t>Visual focus temporarily disappears</t>
  </si>
  <si>
    <t>Search has accordion that leaves focus in the proper area</t>
  </si>
  <si>
    <t>7 errors and 19 warnings</t>
  </si>
  <si>
    <t>Mostly good</t>
  </si>
  <si>
    <t>Proper use of headings, lists, regions and form fields</t>
  </si>
  <si>
    <t>There is a notification banner when the page loads. It leaves screen reader focus at the bottom of the page</t>
  </si>
  <si>
    <t>5 headings and 5 buttons have proper labels</t>
  </si>
  <si>
    <t>accordions speak out proper state when activated.</t>
  </si>
  <si>
    <t>7 errors and 17 warnings</t>
  </si>
  <si>
    <t>There are hidden images</t>
  </si>
  <si>
    <t>There is a video but it has audio</t>
  </si>
  <si>
    <t>Video has captions</t>
  </si>
  <si>
    <t>No transcripts</t>
  </si>
  <si>
    <t>No audio description</t>
  </si>
  <si>
    <t>2 read more links</t>
  </si>
  <si>
    <t>8 headings and 3 form fields have descriptive labels</t>
  </si>
  <si>
    <t>11 errors and 21 warnings</t>
  </si>
  <si>
    <t>Score for entire website 88.5%</t>
  </si>
  <si>
    <t>headings and buttons fail contrast requirements</t>
  </si>
  <si>
    <t>There are words that change periodically</t>
  </si>
  <si>
    <t>6 headings and 17 form fields have descriptive labels</t>
  </si>
  <si>
    <t>lang attribute is used when spanish link is activated</t>
  </si>
  <si>
    <t>5 errors and 20 warnings</t>
  </si>
  <si>
    <t>15 headings and 13 form fields have descriptive labels</t>
  </si>
  <si>
    <t>3 errors and 37 warnings</t>
  </si>
  <si>
    <t>12 headings and 12 form fields have descriptive labels</t>
  </si>
  <si>
    <t>38 errors and 35 warnings</t>
  </si>
  <si>
    <t>Average Score for outside hosted Sites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</si>
</sst>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u/>
      <sz val="11"/>
      <color theme="10"/>
      <name val="Calibri"/>
      <family val="2"/>
      <scheme val="minor"/>
    </font>
    <font>
      <b/>
      <sz val="11"/>
      <color theme="1"/>
      <name val="Calibri"/>
      <family val="2"/>
      <scheme val="minor"/>
    </font>
    <font>
      <sz val="11"/>
      <color rgb="FF000000"/>
      <name val="Calibri"/>
      <family val="2"/>
      <scheme val="minor"/>
    </font>
    <font>
      <sz val="12"/>
      <color theme="1"/>
      <name val="Verdana"/>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38">
    <xf numFmtId="0" fontId="0" fillId="0" borderId="0" xfId="0"/>
    <xf numFmtId="0" fontId="0" fillId="0" borderId="0" xfId="0" applyAlignment="1">
      <alignment wrapText="1"/>
    </xf>
    <xf numFmtId="0" fontId="0" fillId="0" borderId="0" xfId="0" applyAlignment="1"/>
    <xf numFmtId="0" fontId="1" fillId="0" borderId="0" xfId="1" applyAlignment="1"/>
    <xf numFmtId="0" fontId="0" fillId="0" borderId="0" xfId="0" applyFont="1" applyAlignment="1"/>
    <xf numFmtId="0" fontId="0" fillId="0" borderId="0" xfId="0" applyFont="1" applyAlignment="1">
      <alignment wrapText="1"/>
    </xf>
    <xf numFmtId="0" fontId="0" fillId="0" borderId="0" xfId="0" applyFont="1" applyAlignment="1">
      <alignment vertical="top"/>
    </xf>
    <xf numFmtId="0" fontId="2" fillId="0" borderId="0" xfId="0" applyFont="1" applyAlignment="1"/>
    <xf numFmtId="0" fontId="2" fillId="0" borderId="0" xfId="0" applyFont="1" applyAlignment="1">
      <alignment wrapText="1"/>
    </xf>
    <xf numFmtId="0" fontId="2" fillId="0" borderId="0" xfId="0" applyFont="1"/>
    <xf numFmtId="0" fontId="1" fillId="0" borderId="0" xfId="1"/>
    <xf numFmtId="0" fontId="0" fillId="0" borderId="0" xfId="0" applyAlignment="1">
      <alignment horizontal="center"/>
    </xf>
    <xf numFmtId="0" fontId="0" fillId="0" borderId="0" xfId="0" applyFont="1" applyAlignment="1">
      <alignment horizontal="center"/>
    </xf>
    <xf numFmtId="0" fontId="0" fillId="0" borderId="0" xfId="0" applyFont="1" applyAlignment="1">
      <alignment horizontal="left" vertical="top" wrapText="1"/>
    </xf>
    <xf numFmtId="0" fontId="0" fillId="0" borderId="0" xfId="0" applyFont="1" applyAlignment="1">
      <alignment horizontal="center"/>
    </xf>
    <xf numFmtId="0" fontId="0" fillId="0" borderId="0" xfId="0" applyFont="1" applyAlignment="1">
      <alignment horizontal="center"/>
    </xf>
    <xf numFmtId="0" fontId="0" fillId="0" borderId="0" xfId="0" applyFont="1" applyAlignment="1">
      <alignment horizontal="center"/>
    </xf>
    <xf numFmtId="0" fontId="0" fillId="0" borderId="0" xfId="0"/>
    <xf numFmtId="0" fontId="0" fillId="0" borderId="0" xfId="0" applyAlignment="1"/>
    <xf numFmtId="0" fontId="0" fillId="0" borderId="0" xfId="0" applyFill="1" applyAlignment="1"/>
    <xf numFmtId="0" fontId="1" fillId="0" borderId="0" xfId="1" applyFill="1" applyAlignment="1"/>
    <xf numFmtId="0" fontId="0" fillId="2" borderId="0" xfId="0" applyFill="1" applyAlignment="1">
      <alignment wrapText="1"/>
    </xf>
    <xf numFmtId="0" fontId="0" fillId="2" borderId="0" xfId="0" applyFill="1" applyAlignment="1"/>
    <xf numFmtId="0" fontId="0" fillId="2" borderId="0" xfId="0" applyFill="1"/>
    <xf numFmtId="0" fontId="3" fillId="2" borderId="0" xfId="0" applyFont="1" applyFill="1"/>
    <xf numFmtId="0" fontId="0" fillId="0" borderId="0" xfId="0" applyAlignment="1">
      <alignment horizontal="center"/>
    </xf>
    <xf numFmtId="0" fontId="0" fillId="0" borderId="0" xfId="0" applyFill="1" applyBorder="1" applyAlignment="1"/>
    <xf numFmtId="0" fontId="0" fillId="0" borderId="0" xfId="0" applyFont="1" applyFill="1" applyBorder="1" applyAlignment="1"/>
    <xf numFmtId="0" fontId="0" fillId="0" borderId="0" xfId="0" applyAlignment="1">
      <alignment horizontal="left" vertical="top" wrapText="1"/>
    </xf>
    <xf numFmtId="0" fontId="0" fillId="3" borderId="0" xfId="0" applyFill="1" applyAlignment="1">
      <alignment wrapText="1"/>
    </xf>
    <xf numFmtId="0" fontId="0" fillId="0" borderId="0" xfId="0" applyFill="1" applyAlignment="1">
      <alignment wrapText="1"/>
    </xf>
    <xf numFmtId="0" fontId="0" fillId="0" borderId="0" xfId="0" applyFill="1"/>
    <xf numFmtId="0" fontId="1" fillId="0" borderId="0" xfId="1" applyFill="1" applyBorder="1" applyAlignment="1">
      <alignment horizontal="left"/>
    </xf>
    <xf numFmtId="0" fontId="4" fillId="0" borderId="0" xfId="0" applyFont="1"/>
    <xf numFmtId="0" fontId="4" fillId="0" borderId="0" xfId="0" applyFont="1" applyAlignment="1">
      <alignment vertical="center"/>
    </xf>
    <xf numFmtId="0" fontId="0" fillId="0" borderId="0" xfId="0" applyAlignment="1">
      <alignment horizontal="center"/>
    </xf>
    <xf numFmtId="0" fontId="0" fillId="0" borderId="0" xfId="0" applyFont="1" applyAlignment="1">
      <alignment horizontal="center"/>
    </xf>
    <xf numFmtId="0" fontId="0"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1.nyc.gov/site/dss/index.page" TargetMode="External"/><Relationship Id="rId3" Type="http://schemas.openxmlformats.org/officeDocument/2006/relationships/hyperlink" Target="http://www.w3.org/TR/UNDERSTANDING-WCAG20/minimize-error-reversible.html" TargetMode="External"/><Relationship Id="rId7" Type="http://schemas.openxmlformats.org/officeDocument/2006/relationships/hyperlink" Target="https://www1.nyc.gov/site/mopd/index.page" TargetMode="External"/><Relationship Id="rId12" Type="http://schemas.openxmlformats.org/officeDocument/2006/relationships/hyperlink" Target="https://www1.nyc.gov/office-of-the-mayor/news.page" TargetMode="External"/><Relationship Id="rId2" Type="http://schemas.openxmlformats.org/officeDocument/2006/relationships/hyperlink" Target="http://www.w3.org/TR/UNDERSTANDING-WCAG20/visual-audio-contrast-without-color.html" TargetMode="External"/><Relationship Id="rId1" Type="http://schemas.openxmlformats.org/officeDocument/2006/relationships/hyperlink" Target="http://www.nyc.gov/" TargetMode="External"/><Relationship Id="rId6" Type="http://schemas.openxmlformats.org/officeDocument/2006/relationships/hyperlink" Target="https://www1.nyc.gov/site/mopd/laws/federal-laws.page" TargetMode="External"/><Relationship Id="rId11" Type="http://schemas.openxmlformats.org/officeDocument/2006/relationships/hyperlink" Target="https://www1.nyc.gov/nyc-resources/agencies.page" TargetMode="External"/><Relationship Id="rId5" Type="http://schemas.openxmlformats.org/officeDocument/2006/relationships/hyperlink" Target="https://www1.nyc.gov/site/mopd/about/reports-publications.page" TargetMode="External"/><Relationship Id="rId10" Type="http://schemas.openxmlformats.org/officeDocument/2006/relationships/hyperlink" Target="https://www1.nyc.gov/site/dss/about/about.page" TargetMode="External"/><Relationship Id="rId4" Type="http://schemas.openxmlformats.org/officeDocument/2006/relationships/hyperlink" Target="https://www.w3.org/TR/UNDERSTANDING-WCAG20/text-equiv-all.html" TargetMode="External"/><Relationship Id="rId9" Type="http://schemas.openxmlformats.org/officeDocument/2006/relationships/hyperlink" Target="https://www1.nyc.gov/site/dss/contact/contact.pag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1.nyc.gov/html/bkncb1/html/meetings/meetings.shtml" TargetMode="External"/><Relationship Id="rId3" Type="http://schemas.openxmlformats.org/officeDocument/2006/relationships/hyperlink" Target="https://www.w3.org/TR/UNDERSTANDING-WCAG20/text-equiv-all.html" TargetMode="External"/><Relationship Id="rId7" Type="http://schemas.openxmlformats.org/officeDocument/2006/relationships/hyperlink" Target="https://www1.nyc.gov/html/bkncb1/html/about/about.shtml" TargetMode="External"/><Relationship Id="rId2" Type="http://schemas.openxmlformats.org/officeDocument/2006/relationships/hyperlink" Target="http://www.w3.org/TR/UNDERSTANDING-WCAG20/minimize-error-reversible.html" TargetMode="External"/><Relationship Id="rId1" Type="http://schemas.openxmlformats.org/officeDocument/2006/relationships/hyperlink" Target="http://www.w3.org/TR/UNDERSTANDING-WCAG20/visual-audio-contrast-without-color.html" TargetMode="External"/><Relationship Id="rId6" Type="http://schemas.openxmlformats.org/officeDocument/2006/relationships/hyperlink" Target="https://www1.nyc.gov/html/bkncb1/html/home/home.shtml" TargetMode="External"/><Relationship Id="rId5" Type="http://schemas.openxmlformats.org/officeDocument/2006/relationships/hyperlink" Target="https://www.vote.nyc.ny.us/html/about/about.shtml" TargetMode="External"/><Relationship Id="rId10" Type="http://schemas.openxmlformats.org/officeDocument/2006/relationships/printerSettings" Target="../printerSettings/printerSettings1.bin"/><Relationship Id="rId4" Type="http://schemas.openxmlformats.org/officeDocument/2006/relationships/hyperlink" Target="http://www.vote.nyc/" TargetMode="External"/><Relationship Id="rId9" Type="http://schemas.openxmlformats.org/officeDocument/2006/relationships/hyperlink" Target="https://www.vote.nyc.ny.us/html/about/missionstatement.s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a860-openrecords.nyc.gov/request/new" TargetMode="External"/><Relationship Id="rId13" Type="http://schemas.openxmlformats.org/officeDocument/2006/relationships/hyperlink" Target="https://www1.nyc.gov/assets/poem/html/volunteer-and-events.html" TargetMode="External"/><Relationship Id="rId3" Type="http://schemas.openxmlformats.org/officeDocument/2006/relationships/hyperlink" Target="http://www.w3.org/TR/UNDERSTANDING-WCAG20/minimize-error-reversible.html" TargetMode="External"/><Relationship Id="rId7" Type="http://schemas.openxmlformats.org/officeDocument/2006/relationships/hyperlink" Target="https://www.w3.org/TR/UNDERSTANDING-WCAG20/text-equiv-all.html" TargetMode="External"/><Relationship Id="rId12" Type="http://schemas.openxmlformats.org/officeDocument/2006/relationships/hyperlink" Target="https://www1.nyc.gov/assets/poem/html/social-media-poetweet-and-more.html" TargetMode="External"/><Relationship Id="rId2" Type="http://schemas.openxmlformats.org/officeDocument/2006/relationships/hyperlink" Target="http://www.w3.org/TR/UNDERSTANDING-WCAG20/visual-audio-contrast-without-color.html" TargetMode="External"/><Relationship Id="rId1" Type="http://schemas.openxmlformats.org/officeDocument/2006/relationships/hyperlink" Target="http://www.nyc.gov/openrecords" TargetMode="External"/><Relationship Id="rId6" Type="http://schemas.openxmlformats.org/officeDocument/2006/relationships/hyperlink" Target="https://www1.nyc.gov/html/dot/html/home/home.shtml" TargetMode="External"/><Relationship Id="rId11" Type="http://schemas.openxmlformats.org/officeDocument/2006/relationships/hyperlink" Target="https://www.bronxda.nyc.gov/html/newsroom/press-releases.shtml" TargetMode="External"/><Relationship Id="rId5" Type="http://schemas.openxmlformats.org/officeDocument/2006/relationships/hyperlink" Target="https://www1.nyc.gov/assets/poem/html/index.html" TargetMode="External"/><Relationship Id="rId10" Type="http://schemas.openxmlformats.org/officeDocument/2006/relationships/hyperlink" Target="https://www.bronxda.nyc.gov/html/contact/contact.shtml" TargetMode="External"/><Relationship Id="rId4" Type="http://schemas.openxmlformats.org/officeDocument/2006/relationships/hyperlink" Target="http://bronxda.nyc.gov/html/home/home.shtml" TargetMode="External"/><Relationship Id="rId9" Type="http://schemas.openxmlformats.org/officeDocument/2006/relationships/hyperlink" Target="https://a860-openrecords.nyc.gov/request/view_all" TargetMode="External"/><Relationship Id="rId14" Type="http://schemas.openxmlformats.org/officeDocument/2006/relationships/hyperlink" Target="https://www1.nyc.gov/html/dot/html/contact/contact-form.shtm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growingupnyc.cityofnewyork.us/generationnyc/topics/" TargetMode="External"/><Relationship Id="rId13" Type="http://schemas.openxmlformats.org/officeDocument/2006/relationships/printerSettings" Target="../printerSettings/printerSettings2.bin"/><Relationship Id="rId3" Type="http://schemas.openxmlformats.org/officeDocument/2006/relationships/hyperlink" Target="https://www.w3.org/TR/UNDERSTANDING-WCAG20/text-equiv-all.html" TargetMode="External"/><Relationship Id="rId7" Type="http://schemas.openxmlformats.org/officeDocument/2006/relationships/hyperlink" Target="https://growingupnyc.cityofnewyork.us/generationnyc/" TargetMode="External"/><Relationship Id="rId12" Type="http://schemas.openxmlformats.org/officeDocument/2006/relationships/hyperlink" Target="https://growingupnyc.cityofnewyork.us/programs/" TargetMode="External"/><Relationship Id="rId2" Type="http://schemas.openxmlformats.org/officeDocument/2006/relationships/hyperlink" Target="http://www.w3.org/TR/UNDERSTANDING-WCAG20/minimize-error-reversible.html" TargetMode="External"/><Relationship Id="rId1" Type="http://schemas.openxmlformats.org/officeDocument/2006/relationships/hyperlink" Target="http://www.w3.org/TR/UNDERSTANDING-WCAG20/visual-audio-contrast-without-color.html" TargetMode="External"/><Relationship Id="rId6" Type="http://schemas.openxmlformats.org/officeDocument/2006/relationships/hyperlink" Target="https://comptroller.nyc.gov/services/for-the-public/" TargetMode="External"/><Relationship Id="rId11" Type="http://schemas.openxmlformats.org/officeDocument/2006/relationships/hyperlink" Target="https://growingupnyc.cityofnewyork.us/events/" TargetMode="External"/><Relationship Id="rId5" Type="http://schemas.openxmlformats.org/officeDocument/2006/relationships/hyperlink" Target="https://comptroller.nyc.gov/about/" TargetMode="External"/><Relationship Id="rId10" Type="http://schemas.openxmlformats.org/officeDocument/2006/relationships/hyperlink" Target="http://growingupnyc.cityofnewyork.us/" TargetMode="External"/><Relationship Id="rId4" Type="http://schemas.openxmlformats.org/officeDocument/2006/relationships/hyperlink" Target="http://comptroller.nyc.gov/" TargetMode="External"/><Relationship Id="rId9" Type="http://schemas.openxmlformats.org/officeDocument/2006/relationships/hyperlink" Target="https://growingupnyc.cityofnewyork.us/generationnyc/inspir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W21"/>
  <sheetViews>
    <sheetView topLeftCell="A4" zoomScale="200" zoomScaleNormal="200" workbookViewId="0">
      <selection activeCell="B19" sqref="B19"/>
    </sheetView>
  </sheetViews>
  <sheetFormatPr defaultColWidth="8.85546875" defaultRowHeight="15" x14ac:dyDescent="0.25"/>
  <cols>
    <col min="55" max="55" width="8.85546875" style="23"/>
    <col min="59" max="60" width="8.85546875" style="23"/>
    <col min="75" max="75" width="8.85546875" style="23"/>
    <col min="76" max="76" width="8.85546875" style="31"/>
    <col min="80" max="80" width="8.85546875" style="23"/>
    <col min="85" max="85" width="8.85546875" style="23"/>
    <col min="90" max="90" width="8.85546875" style="23"/>
    <col min="105" max="105" width="8.85546875" style="23"/>
    <col min="143" max="143" width="8.85546875" style="23"/>
    <col min="205" max="205" width="12.5703125" bestFit="1" customWidth="1"/>
  </cols>
  <sheetData>
    <row r="1" spans="1:205" x14ac:dyDescent="0.25">
      <c r="A1" s="17" t="s">
        <v>592</v>
      </c>
      <c r="B1" s="17"/>
      <c r="C1" s="17"/>
      <c r="D1" s="17"/>
      <c r="E1" s="35" t="s">
        <v>234</v>
      </c>
      <c r="F1" s="35"/>
      <c r="G1" s="35"/>
      <c r="H1" s="35"/>
      <c r="I1" s="35"/>
      <c r="J1" s="35"/>
      <c r="K1" s="35" t="s">
        <v>240</v>
      </c>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t="s">
        <v>235</v>
      </c>
      <c r="AP1" s="35"/>
      <c r="AQ1" s="35"/>
      <c r="AR1" s="35"/>
      <c r="AS1" s="35"/>
      <c r="AT1" s="35"/>
      <c r="AU1" s="35"/>
      <c r="AV1" s="35"/>
      <c r="AW1" s="35"/>
      <c r="AX1" s="35"/>
      <c r="AY1" s="35"/>
      <c r="AZ1" s="35"/>
      <c r="BA1" s="35"/>
      <c r="BB1" s="35"/>
      <c r="BC1" s="35"/>
      <c r="BD1" s="35" t="s">
        <v>241</v>
      </c>
      <c r="BE1" s="35"/>
      <c r="BF1" s="35"/>
      <c r="BG1" s="35"/>
      <c r="BH1" s="35"/>
      <c r="BI1" s="35"/>
      <c r="BJ1" s="35"/>
      <c r="BK1" s="35"/>
      <c r="BL1" s="35"/>
      <c r="BM1" s="35"/>
      <c r="BN1" s="35"/>
      <c r="BO1" s="35"/>
      <c r="BP1" s="35"/>
      <c r="BQ1" s="35"/>
      <c r="BR1" s="35"/>
      <c r="BS1" s="35"/>
      <c r="BT1" s="35"/>
      <c r="BU1" s="35"/>
      <c r="BV1" s="35"/>
      <c r="BW1" s="35"/>
      <c r="BX1" s="35"/>
      <c r="BY1" s="35"/>
      <c r="BZ1" s="35"/>
      <c r="CA1" s="35"/>
      <c r="CB1" s="35"/>
      <c r="CC1" s="35" t="s">
        <v>242</v>
      </c>
      <c r="CD1" s="35"/>
      <c r="CE1" s="35"/>
      <c r="CF1" s="35"/>
      <c r="CG1" s="35"/>
      <c r="CH1" s="35"/>
      <c r="CI1" s="35"/>
      <c r="CJ1" s="35"/>
      <c r="CK1" s="35"/>
      <c r="CL1" s="35"/>
      <c r="CM1" s="35" t="s">
        <v>243</v>
      </c>
      <c r="CN1" s="35"/>
      <c r="CO1" s="35"/>
      <c r="CP1" s="35"/>
      <c r="CQ1" s="35"/>
      <c r="CR1" s="35"/>
      <c r="CS1" s="35"/>
      <c r="CT1" s="35"/>
      <c r="CU1" s="35"/>
      <c r="CV1" s="35"/>
      <c r="CW1" s="35" t="s">
        <v>236</v>
      </c>
      <c r="CX1" s="35"/>
      <c r="CY1" s="35"/>
      <c r="CZ1" s="35"/>
      <c r="DA1" s="35"/>
      <c r="DB1" s="35" t="s">
        <v>237</v>
      </c>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t="s">
        <v>238</v>
      </c>
      <c r="EO1" s="35"/>
      <c r="EP1" s="35"/>
      <c r="EQ1" s="35"/>
      <c r="ER1" s="35"/>
      <c r="ES1" s="35"/>
      <c r="ET1" s="35"/>
      <c r="EU1" s="35"/>
      <c r="EV1" s="35"/>
      <c r="EW1" s="35"/>
      <c r="EX1" s="35" t="s">
        <v>239</v>
      </c>
      <c r="EY1" s="35"/>
      <c r="EZ1" s="35"/>
      <c r="FA1" s="35"/>
      <c r="FB1" s="35"/>
      <c r="FC1" s="35"/>
      <c r="FD1" s="35"/>
      <c r="FE1" s="35"/>
      <c r="FF1" s="35"/>
      <c r="FG1" s="35"/>
      <c r="FH1" s="35"/>
      <c r="FI1" s="35"/>
      <c r="FJ1" s="35"/>
      <c r="FK1" s="35"/>
      <c r="FL1" s="35"/>
      <c r="FM1" s="35"/>
      <c r="FN1" s="35"/>
      <c r="FO1" s="35"/>
      <c r="FP1" s="35"/>
      <c r="FQ1" s="35"/>
      <c r="FR1" s="35" t="s">
        <v>246</v>
      </c>
      <c r="FS1" s="35"/>
      <c r="FT1" s="35"/>
      <c r="FU1" s="35"/>
      <c r="FV1" s="35"/>
      <c r="FW1" s="35"/>
      <c r="FX1" s="35"/>
      <c r="FY1" s="35"/>
      <c r="FZ1" s="35"/>
      <c r="GA1" s="35"/>
      <c r="GB1" s="35"/>
      <c r="GC1" s="35"/>
      <c r="GD1" s="35"/>
      <c r="GE1" s="35"/>
      <c r="GF1" s="35"/>
      <c r="GG1" s="35"/>
      <c r="GH1" s="35"/>
      <c r="GI1" s="35"/>
      <c r="GJ1" s="35"/>
      <c r="GK1" s="35"/>
      <c r="GL1" s="35" t="s">
        <v>247</v>
      </c>
      <c r="GM1" s="35"/>
      <c r="GN1" s="35"/>
      <c r="GO1" s="35"/>
      <c r="GP1" s="35"/>
      <c r="GQ1" s="35"/>
      <c r="GR1" s="35" t="s">
        <v>249</v>
      </c>
      <c r="GS1" s="35"/>
      <c r="GT1" s="35"/>
      <c r="GU1" s="35"/>
      <c r="GV1" s="35"/>
      <c r="GW1" s="25" t="s">
        <v>248</v>
      </c>
    </row>
    <row r="2" spans="1:205" ht="120" x14ac:dyDescent="0.25">
      <c r="A2" s="17" t="s">
        <v>398</v>
      </c>
      <c r="B2" s="17" t="s">
        <v>396</v>
      </c>
      <c r="C2" s="1" t="s">
        <v>368</v>
      </c>
      <c r="D2" s="1" t="s">
        <v>0</v>
      </c>
      <c r="E2" s="1" t="s">
        <v>1</v>
      </c>
      <c r="F2" s="1" t="s">
        <v>2</v>
      </c>
      <c r="G2" s="1" t="s">
        <v>3</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30</v>
      </c>
      <c r="AI2" s="1" t="s">
        <v>31</v>
      </c>
      <c r="AJ2" s="1" t="s">
        <v>32</v>
      </c>
      <c r="AK2" s="1" t="s">
        <v>33</v>
      </c>
      <c r="AL2" s="1" t="s">
        <v>34</v>
      </c>
      <c r="AM2" s="1" t="s">
        <v>35</v>
      </c>
      <c r="AN2" s="1" t="s">
        <v>36</v>
      </c>
      <c r="AO2" s="1" t="s">
        <v>37</v>
      </c>
      <c r="AP2" s="1" t="s">
        <v>38</v>
      </c>
      <c r="AQ2" s="1" t="s">
        <v>39</v>
      </c>
      <c r="AR2" s="1" t="s">
        <v>40</v>
      </c>
      <c r="AS2" s="1" t="s">
        <v>41</v>
      </c>
      <c r="AT2" s="1" t="s">
        <v>42</v>
      </c>
      <c r="AU2" s="1" t="s">
        <v>43</v>
      </c>
      <c r="AV2" s="1" t="s">
        <v>44</v>
      </c>
      <c r="AW2" s="1" t="s">
        <v>45</v>
      </c>
      <c r="AX2" s="1" t="s">
        <v>46</v>
      </c>
      <c r="AY2" s="1" t="s">
        <v>47</v>
      </c>
      <c r="AZ2" s="1" t="s">
        <v>48</v>
      </c>
      <c r="BA2" s="1" t="s">
        <v>49</v>
      </c>
      <c r="BB2" s="1" t="s">
        <v>50</v>
      </c>
      <c r="BC2" s="21" t="s">
        <v>51</v>
      </c>
      <c r="BD2" s="1" t="s">
        <v>52</v>
      </c>
      <c r="BE2" s="1" t="s">
        <v>53</v>
      </c>
      <c r="BF2" s="1" t="s">
        <v>54</v>
      </c>
      <c r="BG2" s="21" t="s">
        <v>55</v>
      </c>
      <c r="BH2" s="21" t="s">
        <v>56</v>
      </c>
      <c r="BI2" s="1" t="s">
        <v>57</v>
      </c>
      <c r="BJ2" s="1" t="s">
        <v>58</v>
      </c>
      <c r="BK2" s="1" t="s">
        <v>59</v>
      </c>
      <c r="BL2" s="1" t="s">
        <v>60</v>
      </c>
      <c r="BM2" s="1" t="s">
        <v>61</v>
      </c>
      <c r="BN2" s="1" t="s">
        <v>62</v>
      </c>
      <c r="BO2" s="1" t="s">
        <v>63</v>
      </c>
      <c r="BP2" s="1" t="s">
        <v>64</v>
      </c>
      <c r="BQ2" s="1" t="s">
        <v>65</v>
      </c>
      <c r="BR2" s="1" t="s">
        <v>66</v>
      </c>
      <c r="BS2" s="1" t="s">
        <v>67</v>
      </c>
      <c r="BT2" s="1" t="s">
        <v>68</v>
      </c>
      <c r="BU2" s="1" t="s">
        <v>69</v>
      </c>
      <c r="BV2" s="1" t="s">
        <v>70</v>
      </c>
      <c r="BW2" s="21" t="s">
        <v>71</v>
      </c>
      <c r="BX2" s="30" t="s">
        <v>72</v>
      </c>
      <c r="BY2" s="1" t="s">
        <v>73</v>
      </c>
      <c r="BZ2" s="1" t="s">
        <v>74</v>
      </c>
      <c r="CA2" s="1" t="s">
        <v>463</v>
      </c>
      <c r="CB2" s="21" t="s">
        <v>75</v>
      </c>
      <c r="CC2" s="1" t="s">
        <v>665</v>
      </c>
      <c r="CD2" s="1" t="s">
        <v>76</v>
      </c>
      <c r="CE2" s="1" t="s">
        <v>77</v>
      </c>
      <c r="CF2" s="1" t="s">
        <v>78</v>
      </c>
      <c r="CG2" s="21" t="s">
        <v>79</v>
      </c>
      <c r="CH2" s="1" t="s">
        <v>80</v>
      </c>
      <c r="CI2" s="1" t="s">
        <v>81</v>
      </c>
      <c r="CJ2" s="1" t="s">
        <v>82</v>
      </c>
      <c r="CK2" s="1" t="s">
        <v>83</v>
      </c>
      <c r="CL2" s="21" t="s">
        <v>84</v>
      </c>
      <c r="CM2" s="1" t="s">
        <v>85</v>
      </c>
      <c r="CN2" s="1" t="s">
        <v>86</v>
      </c>
      <c r="CO2" s="1" t="s">
        <v>87</v>
      </c>
      <c r="CP2" s="1" t="s">
        <v>88</v>
      </c>
      <c r="CQ2" s="1" t="s">
        <v>89</v>
      </c>
      <c r="CR2" s="1" t="s">
        <v>294</v>
      </c>
      <c r="CS2" s="1" t="s">
        <v>90</v>
      </c>
      <c r="CT2" s="1" t="s">
        <v>91</v>
      </c>
      <c r="CU2" s="1" t="s">
        <v>92</v>
      </c>
      <c r="CV2" s="1" t="s">
        <v>93</v>
      </c>
      <c r="CW2" s="1" t="s">
        <v>94</v>
      </c>
      <c r="CX2" s="1" t="s">
        <v>95</v>
      </c>
      <c r="CY2" s="1" t="s">
        <v>96</v>
      </c>
      <c r="CZ2" s="1" t="s">
        <v>97</v>
      </c>
      <c r="DA2" s="21" t="s">
        <v>98</v>
      </c>
      <c r="DB2" s="1" t="s">
        <v>99</v>
      </c>
      <c r="DC2" s="1" t="s">
        <v>100</v>
      </c>
      <c r="DD2" s="1" t="s">
        <v>101</v>
      </c>
      <c r="DE2" s="1" t="s">
        <v>102</v>
      </c>
      <c r="DF2" s="1" t="s">
        <v>103</v>
      </c>
      <c r="DG2" s="1" t="s">
        <v>104</v>
      </c>
      <c r="DH2" s="1" t="s">
        <v>105</v>
      </c>
      <c r="DI2" s="1" t="s">
        <v>106</v>
      </c>
      <c r="DJ2" s="1" t="s">
        <v>107</v>
      </c>
      <c r="DK2" s="1" t="s">
        <v>108</v>
      </c>
      <c r="DL2" s="1" t="s">
        <v>109</v>
      </c>
      <c r="DM2" s="1" t="s">
        <v>110</v>
      </c>
      <c r="DN2" s="1" t="s">
        <v>111</v>
      </c>
      <c r="DO2" s="1" t="s">
        <v>112</v>
      </c>
      <c r="DP2" s="1" t="s">
        <v>113</v>
      </c>
      <c r="DQ2" s="1" t="s">
        <v>114</v>
      </c>
      <c r="DR2" s="1" t="s">
        <v>115</v>
      </c>
      <c r="DS2" s="1" t="s">
        <v>116</v>
      </c>
      <c r="DT2" s="1" t="s">
        <v>117</v>
      </c>
      <c r="DU2" s="1" t="s">
        <v>118</v>
      </c>
      <c r="DV2" s="1" t="s">
        <v>119</v>
      </c>
      <c r="DW2" s="1" t="s">
        <v>120</v>
      </c>
      <c r="DX2" s="1" t="s">
        <v>464</v>
      </c>
      <c r="DY2" s="1" t="s">
        <v>121</v>
      </c>
      <c r="DZ2" s="1" t="s">
        <v>122</v>
      </c>
      <c r="EA2" s="1" t="s">
        <v>123</v>
      </c>
      <c r="EB2" s="1" t="s">
        <v>124</v>
      </c>
      <c r="EC2" s="1" t="s">
        <v>125</v>
      </c>
      <c r="ED2" s="1" t="s">
        <v>465</v>
      </c>
      <c r="EE2" s="1" t="s">
        <v>126</v>
      </c>
      <c r="EF2" s="1" t="s">
        <v>127</v>
      </c>
      <c r="EG2" s="1" t="s">
        <v>128</v>
      </c>
      <c r="EH2" s="1" t="s">
        <v>129</v>
      </c>
      <c r="EI2" s="1" t="s">
        <v>130</v>
      </c>
      <c r="EJ2" s="1" t="s">
        <v>131</v>
      </c>
      <c r="EK2" s="1" t="s">
        <v>132</v>
      </c>
      <c r="EL2" s="1" t="s">
        <v>133</v>
      </c>
      <c r="EM2" s="21" t="s">
        <v>134</v>
      </c>
      <c r="EN2" s="1" t="s">
        <v>135</v>
      </c>
      <c r="EO2" s="1" t="s">
        <v>136</v>
      </c>
      <c r="EP2" s="1" t="s">
        <v>137</v>
      </c>
      <c r="EQ2" s="1" t="s">
        <v>138</v>
      </c>
      <c r="ER2" s="1" t="s">
        <v>139</v>
      </c>
      <c r="ES2" s="1" t="s">
        <v>319</v>
      </c>
      <c r="ET2" s="1" t="s">
        <v>140</v>
      </c>
      <c r="EU2" s="1" t="s">
        <v>141</v>
      </c>
      <c r="EV2" s="1" t="s">
        <v>142</v>
      </c>
      <c r="EW2" s="1" t="s">
        <v>143</v>
      </c>
      <c r="EX2" s="1" t="s">
        <v>144</v>
      </c>
      <c r="EY2" s="1" t="s">
        <v>145</v>
      </c>
      <c r="EZ2" s="1" t="s">
        <v>146</v>
      </c>
      <c r="FA2" s="1" t="s">
        <v>244</v>
      </c>
      <c r="FB2" s="1" t="s">
        <v>245</v>
      </c>
      <c r="FC2" s="1" t="s">
        <v>147</v>
      </c>
      <c r="FD2" s="1" t="s">
        <v>148</v>
      </c>
      <c r="FE2" s="1" t="s">
        <v>149</v>
      </c>
      <c r="FF2" s="1" t="s">
        <v>150</v>
      </c>
      <c r="FG2" s="1" t="s">
        <v>151</v>
      </c>
      <c r="FH2" s="1" t="s">
        <v>152</v>
      </c>
      <c r="FI2" s="1" t="s">
        <v>153</v>
      </c>
      <c r="FJ2" s="1" t="s">
        <v>154</v>
      </c>
      <c r="FK2" s="1" t="s">
        <v>155</v>
      </c>
      <c r="FL2" s="1" t="s">
        <v>156</v>
      </c>
      <c r="FM2" s="1" t="s">
        <v>157</v>
      </c>
      <c r="FN2" s="1" t="s">
        <v>158</v>
      </c>
      <c r="FO2" s="1" t="s">
        <v>159</v>
      </c>
      <c r="FP2" s="1" t="s">
        <v>160</v>
      </c>
      <c r="FQ2" s="1" t="s">
        <v>161</v>
      </c>
      <c r="FR2" s="1" t="s">
        <v>162</v>
      </c>
      <c r="FS2" s="1" t="s">
        <v>163</v>
      </c>
      <c r="FT2" s="1" t="s">
        <v>164</v>
      </c>
      <c r="FU2" s="1" t="s">
        <v>165</v>
      </c>
      <c r="FV2" s="1" t="s">
        <v>166</v>
      </c>
      <c r="FW2" s="1" t="s">
        <v>360</v>
      </c>
      <c r="FX2" s="1" t="s">
        <v>167</v>
      </c>
      <c r="FY2" s="1" t="s">
        <v>168</v>
      </c>
      <c r="FZ2" s="1" t="s">
        <v>169</v>
      </c>
      <c r="GA2" s="1" t="s">
        <v>170</v>
      </c>
      <c r="GB2" s="1" t="s">
        <v>171</v>
      </c>
      <c r="GC2" s="1" t="s">
        <v>172</v>
      </c>
      <c r="GD2" s="1" t="s">
        <v>173</v>
      </c>
      <c r="GE2" s="1" t="s">
        <v>174</v>
      </c>
      <c r="GF2" s="1" t="s">
        <v>175</v>
      </c>
      <c r="GG2" s="1" t="s">
        <v>176</v>
      </c>
      <c r="GH2" s="1" t="s">
        <v>177</v>
      </c>
      <c r="GI2" s="1" t="s">
        <v>178</v>
      </c>
      <c r="GJ2" s="1" t="s">
        <v>179</v>
      </c>
      <c r="GK2" s="1" t="s">
        <v>180</v>
      </c>
      <c r="GL2" s="1" t="s">
        <v>181</v>
      </c>
      <c r="GM2" s="1" t="s">
        <v>182</v>
      </c>
      <c r="GN2" s="1" t="s">
        <v>183</v>
      </c>
      <c r="GO2" s="1" t="s">
        <v>184</v>
      </c>
      <c r="GP2" s="1" t="s">
        <v>185</v>
      </c>
      <c r="GQ2" s="1" t="s">
        <v>186</v>
      </c>
      <c r="GR2" s="1" t="s">
        <v>187</v>
      </c>
      <c r="GS2" s="1" t="s">
        <v>188</v>
      </c>
      <c r="GT2" s="1" t="s">
        <v>189</v>
      </c>
      <c r="GU2" s="1" t="s">
        <v>190</v>
      </c>
      <c r="GV2" s="1" t="s">
        <v>191</v>
      </c>
      <c r="GW2" s="1" t="s">
        <v>346</v>
      </c>
    </row>
    <row r="3" spans="1:205" x14ac:dyDescent="0.25">
      <c r="A3" s="18" t="s">
        <v>505</v>
      </c>
      <c r="B3" s="18" t="s">
        <v>504</v>
      </c>
      <c r="C3" s="18" t="s">
        <v>369</v>
      </c>
      <c r="D3" s="3" t="s">
        <v>560</v>
      </c>
      <c r="E3" s="18">
        <v>27</v>
      </c>
      <c r="F3" s="18">
        <v>15</v>
      </c>
      <c r="G3" s="18" t="s">
        <v>400</v>
      </c>
      <c r="H3" s="10" t="s">
        <v>402</v>
      </c>
      <c r="I3" s="26" t="s">
        <v>561</v>
      </c>
      <c r="J3" s="18">
        <f xml:space="preserve"> (F3/E3)</f>
        <v>0.55555555555555558</v>
      </c>
      <c r="K3" s="18"/>
      <c r="L3" s="18"/>
      <c r="M3" s="18" t="s">
        <v>193</v>
      </c>
      <c r="N3" s="18" t="s">
        <v>194</v>
      </c>
      <c r="O3" s="18" t="s">
        <v>562</v>
      </c>
      <c r="P3" s="18"/>
      <c r="Q3" s="18"/>
      <c r="R3" s="18"/>
      <c r="S3" s="18" t="s">
        <v>195</v>
      </c>
      <c r="T3" s="18" t="s">
        <v>196</v>
      </c>
      <c r="U3" s="18" t="s">
        <v>405</v>
      </c>
      <c r="V3" s="18"/>
      <c r="W3" s="18"/>
      <c r="X3" s="18"/>
      <c r="Y3" s="18" t="s">
        <v>349</v>
      </c>
      <c r="Z3" s="18" t="s">
        <v>197</v>
      </c>
      <c r="AA3" s="18" t="s">
        <v>406</v>
      </c>
      <c r="AB3" s="18"/>
      <c r="AC3" s="18"/>
      <c r="AD3" s="18"/>
      <c r="AE3" s="18" t="s">
        <v>198</v>
      </c>
      <c r="AF3" s="18" t="s">
        <v>199</v>
      </c>
      <c r="AG3" s="18" t="s">
        <v>563</v>
      </c>
      <c r="AH3" s="18"/>
      <c r="AI3" s="18"/>
      <c r="AJ3" s="18"/>
      <c r="AK3" s="18" t="s">
        <v>350</v>
      </c>
      <c r="AL3" s="18" t="s">
        <v>200</v>
      </c>
      <c r="AM3" s="18" t="s">
        <v>564</v>
      </c>
      <c r="AN3" s="18"/>
      <c r="AO3" s="18"/>
      <c r="AP3" s="18" t="s">
        <v>351</v>
      </c>
      <c r="AQ3" s="18" t="s">
        <v>201</v>
      </c>
      <c r="AR3" s="18" t="s">
        <v>565</v>
      </c>
      <c r="AS3" s="18">
        <v>0.5</v>
      </c>
      <c r="AT3" s="18"/>
      <c r="AU3" s="18" t="s">
        <v>274</v>
      </c>
      <c r="AV3" s="18" t="s">
        <v>202</v>
      </c>
      <c r="AW3" s="18" t="s">
        <v>613</v>
      </c>
      <c r="AX3" s="18">
        <v>1</v>
      </c>
      <c r="AY3" s="18"/>
      <c r="AZ3" s="18" t="s">
        <v>276</v>
      </c>
      <c r="BA3" s="18" t="s">
        <v>203</v>
      </c>
      <c r="BB3" s="18" t="s">
        <v>566</v>
      </c>
      <c r="BC3" s="22"/>
      <c r="BD3" s="18"/>
      <c r="BE3" s="18" t="s">
        <v>278</v>
      </c>
      <c r="BF3" s="3" t="s">
        <v>204</v>
      </c>
      <c r="BG3" s="23" t="s">
        <v>469</v>
      </c>
      <c r="BH3" s="23">
        <v>1</v>
      </c>
      <c r="BI3" s="18"/>
      <c r="BJ3" s="18" t="s">
        <v>281</v>
      </c>
      <c r="BK3" s="18" t="s">
        <v>205</v>
      </c>
      <c r="BL3" s="18" t="s">
        <v>411</v>
      </c>
      <c r="BM3" s="18"/>
      <c r="BN3" s="18"/>
      <c r="BO3" s="18" t="s">
        <v>352</v>
      </c>
      <c r="BP3" s="18" t="s">
        <v>206</v>
      </c>
      <c r="BQ3" s="18" t="s">
        <v>626</v>
      </c>
      <c r="BR3" s="23">
        <v>1</v>
      </c>
      <c r="BS3" s="18"/>
      <c r="BT3" s="18" t="s">
        <v>285</v>
      </c>
      <c r="BU3" s="18" t="s">
        <v>207</v>
      </c>
      <c r="BV3" s="18" t="s">
        <v>470</v>
      </c>
      <c r="BW3" s="22">
        <v>1</v>
      </c>
      <c r="BX3" s="19"/>
      <c r="BY3" s="18" t="s">
        <v>353</v>
      </c>
      <c r="BZ3" s="18" t="s">
        <v>208</v>
      </c>
      <c r="CA3" s="18" t="s">
        <v>471</v>
      </c>
      <c r="CB3" s="23">
        <v>1</v>
      </c>
      <c r="CC3" s="18"/>
      <c r="CD3" s="18" t="s">
        <v>354</v>
      </c>
      <c r="CE3" s="18" t="s">
        <v>209</v>
      </c>
      <c r="CF3" s="18" t="s">
        <v>479</v>
      </c>
      <c r="CG3" s="23">
        <v>0.75</v>
      </c>
      <c r="CH3" s="18"/>
      <c r="CI3" s="18" t="s">
        <v>355</v>
      </c>
      <c r="CJ3" s="18" t="s">
        <v>210</v>
      </c>
      <c r="CK3" s="18" t="s">
        <v>480</v>
      </c>
      <c r="CL3" s="23">
        <v>0.75</v>
      </c>
      <c r="CM3" s="18"/>
      <c r="CN3" s="18" t="s">
        <v>292</v>
      </c>
      <c r="CO3" s="18" t="s">
        <v>211</v>
      </c>
      <c r="CP3" s="18" t="s">
        <v>412</v>
      </c>
      <c r="CQ3" s="18"/>
      <c r="CR3" s="18"/>
      <c r="CS3" s="18" t="s">
        <v>295</v>
      </c>
      <c r="CT3" s="18" t="s">
        <v>212</v>
      </c>
      <c r="CU3" s="18" t="s">
        <v>650</v>
      </c>
      <c r="CV3" s="18">
        <v>1</v>
      </c>
      <c r="CW3" s="18"/>
      <c r="CX3" s="18" t="s">
        <v>298</v>
      </c>
      <c r="CY3" s="18" t="s">
        <v>213</v>
      </c>
      <c r="CZ3" s="18" t="s">
        <v>474</v>
      </c>
      <c r="DA3" s="22"/>
      <c r="DB3" s="18"/>
      <c r="DC3" s="4" t="s">
        <v>301</v>
      </c>
      <c r="DD3" s="18" t="s">
        <v>214</v>
      </c>
      <c r="DE3" s="18" t="s">
        <v>567</v>
      </c>
      <c r="DF3" s="18">
        <v>1</v>
      </c>
      <c r="DG3" s="18"/>
      <c r="DH3" s="4" t="s">
        <v>304</v>
      </c>
      <c r="DI3" s="18" t="s">
        <v>215</v>
      </c>
      <c r="DJ3" s="18" t="s">
        <v>568</v>
      </c>
      <c r="DK3" s="18">
        <v>1</v>
      </c>
      <c r="DL3" s="18"/>
      <c r="DM3" s="4" t="s">
        <v>305</v>
      </c>
      <c r="DN3" s="18" t="s">
        <v>216</v>
      </c>
      <c r="DO3" s="18" t="s">
        <v>628</v>
      </c>
      <c r="DP3" s="23">
        <v>1</v>
      </c>
      <c r="DQ3" s="18">
        <v>129</v>
      </c>
      <c r="DR3" s="18">
        <v>113</v>
      </c>
      <c r="DS3" s="4" t="s">
        <v>307</v>
      </c>
      <c r="DT3" s="18" t="s">
        <v>217</v>
      </c>
      <c r="DU3" s="18" t="s">
        <v>569</v>
      </c>
      <c r="DV3" s="18">
        <f xml:space="preserve"> (DR3/DQ3)</f>
        <v>0.87596899224806202</v>
      </c>
      <c r="DW3" s="18">
        <v>2</v>
      </c>
      <c r="DX3" s="18">
        <v>2</v>
      </c>
      <c r="DY3" s="4" t="s">
        <v>310</v>
      </c>
      <c r="DZ3" s="18" t="s">
        <v>218</v>
      </c>
      <c r="EA3" s="18" t="s">
        <v>544</v>
      </c>
      <c r="EB3" s="18">
        <f xml:space="preserve"> (DX3/DW3)</f>
        <v>1</v>
      </c>
      <c r="EC3" s="18">
        <v>39</v>
      </c>
      <c r="ED3" s="18">
        <v>34</v>
      </c>
      <c r="EE3" s="4" t="s">
        <v>313</v>
      </c>
      <c r="EF3" s="18" t="s">
        <v>219</v>
      </c>
      <c r="EG3" s="18" t="s">
        <v>570</v>
      </c>
      <c r="EH3" s="18">
        <f xml:space="preserve"> (ED3/EC3)</f>
        <v>0.87179487179487181</v>
      </c>
      <c r="EI3" s="18"/>
      <c r="EJ3" s="4" t="s">
        <v>356</v>
      </c>
      <c r="EK3" s="18" t="s">
        <v>220</v>
      </c>
      <c r="EL3" s="17" t="s">
        <v>481</v>
      </c>
      <c r="EM3" s="23">
        <v>0.75</v>
      </c>
      <c r="EN3" s="18"/>
      <c r="EO3" s="4" t="s">
        <v>357</v>
      </c>
      <c r="EP3" s="18" t="s">
        <v>221</v>
      </c>
      <c r="EQ3" s="18" t="s">
        <v>571</v>
      </c>
      <c r="ER3" s="18">
        <v>1</v>
      </c>
      <c r="ES3" s="18"/>
      <c r="ET3" s="4" t="s">
        <v>358</v>
      </c>
      <c r="EU3" s="18" t="s">
        <v>222</v>
      </c>
      <c r="EV3" s="18" t="s">
        <v>623</v>
      </c>
      <c r="EW3" s="18">
        <v>1</v>
      </c>
      <c r="EX3" s="18"/>
      <c r="EY3" s="4" t="s">
        <v>321</v>
      </c>
      <c r="EZ3" s="18" t="s">
        <v>223</v>
      </c>
      <c r="FA3" s="18" t="s">
        <v>572</v>
      </c>
      <c r="FB3" s="18">
        <v>1</v>
      </c>
      <c r="FC3" s="18"/>
      <c r="FD3" s="4" t="s">
        <v>323</v>
      </c>
      <c r="FE3" s="18" t="s">
        <v>224</v>
      </c>
      <c r="FF3" s="18" t="s">
        <v>573</v>
      </c>
      <c r="FG3" s="18">
        <v>0</v>
      </c>
      <c r="FH3" s="18"/>
      <c r="FI3" s="4" t="s">
        <v>326</v>
      </c>
      <c r="FJ3" s="18" t="s">
        <v>225</v>
      </c>
      <c r="FK3" s="18" t="s">
        <v>574</v>
      </c>
      <c r="FL3" s="18">
        <v>1</v>
      </c>
      <c r="FM3" s="18"/>
      <c r="FN3" s="4" t="s">
        <v>327</v>
      </c>
      <c r="FO3" s="18" t="s">
        <v>226</v>
      </c>
      <c r="FP3" s="18" t="s">
        <v>575</v>
      </c>
      <c r="FQ3" s="18">
        <v>1</v>
      </c>
      <c r="FR3" s="18"/>
      <c r="FS3" s="4" t="s">
        <v>329</v>
      </c>
      <c r="FT3" s="18" t="s">
        <v>227</v>
      </c>
      <c r="FU3" s="18" t="s">
        <v>446</v>
      </c>
      <c r="FV3" s="18"/>
      <c r="FW3" s="18"/>
      <c r="FX3" s="4" t="s">
        <v>332</v>
      </c>
      <c r="FY3" s="18" t="s">
        <v>228</v>
      </c>
      <c r="FZ3" s="18" t="s">
        <v>576</v>
      </c>
      <c r="GA3" s="18"/>
      <c r="GB3" s="18"/>
      <c r="GC3" s="4" t="s">
        <v>335</v>
      </c>
      <c r="GD3" s="18" t="s">
        <v>229</v>
      </c>
      <c r="GE3" s="18" t="s">
        <v>576</v>
      </c>
      <c r="GF3" s="18"/>
      <c r="GG3" s="18"/>
      <c r="GH3" s="4" t="s">
        <v>338</v>
      </c>
      <c r="GI3" s="3" t="s">
        <v>230</v>
      </c>
      <c r="GJ3" s="27" t="s">
        <v>576</v>
      </c>
      <c r="GK3" s="18"/>
      <c r="GL3" s="18">
        <v>1050</v>
      </c>
      <c r="GM3" s="18">
        <v>67</v>
      </c>
      <c r="GN3" s="4" t="s">
        <v>342</v>
      </c>
      <c r="GO3" s="18" t="s">
        <v>231</v>
      </c>
      <c r="GP3" s="18" t="s">
        <v>577</v>
      </c>
      <c r="GQ3" s="17">
        <f xml:space="preserve"> (GL3-GM3)/GL3</f>
        <v>0.93619047619047624</v>
      </c>
      <c r="GR3" s="18"/>
      <c r="GS3" s="4" t="s">
        <v>348</v>
      </c>
      <c r="GT3" s="18" t="s">
        <v>232</v>
      </c>
      <c r="GU3" s="18" t="s">
        <v>618</v>
      </c>
      <c r="GV3" s="18">
        <v>0.5</v>
      </c>
      <c r="GW3" s="28">
        <f xml:space="preserve"> AVERAGE(J3, P3, V3, AB3, AH3, AN3, AS3, AX3, BC3, BH3, BM3, BR3, BW3, CB3, CG3, CL3, CQ3, CV3, DA3, DF3, DK3, DP3, DV3, EB3, EH3, EM3, ER3, EW3, FB3, FG3, FL3, FQ3, FV3, GA3, GF3, GK3, GQ3, GV3)*100</f>
        <v>85.958039583155852</v>
      </c>
    </row>
    <row r="4" spans="1:205" s="17" customFormat="1" x14ac:dyDescent="0.25">
      <c r="A4" s="18"/>
      <c r="B4" s="18"/>
      <c r="C4" s="18" t="s">
        <v>468</v>
      </c>
      <c r="D4" s="10" t="s">
        <v>503</v>
      </c>
      <c r="E4" s="18">
        <v>5</v>
      </c>
      <c r="F4" s="18">
        <v>4</v>
      </c>
      <c r="G4" s="18"/>
      <c r="H4" s="10"/>
      <c r="I4" s="18" t="s">
        <v>612</v>
      </c>
      <c r="J4" s="18">
        <f xml:space="preserve"> (F4/E4)</f>
        <v>0.8</v>
      </c>
      <c r="K4" s="18"/>
      <c r="L4" s="18"/>
      <c r="M4" s="18"/>
      <c r="N4" s="18"/>
      <c r="O4" s="18" t="s">
        <v>562</v>
      </c>
      <c r="P4" s="18"/>
      <c r="Q4" s="18"/>
      <c r="R4" s="18"/>
      <c r="S4" s="18"/>
      <c r="T4" s="18"/>
      <c r="U4" s="18" t="s">
        <v>405</v>
      </c>
      <c r="V4" s="18"/>
      <c r="W4" s="18"/>
      <c r="X4" s="18"/>
      <c r="Y4" s="18"/>
      <c r="Z4" s="18"/>
      <c r="AA4" s="18" t="s">
        <v>406</v>
      </c>
      <c r="AB4" s="18"/>
      <c r="AC4" s="18"/>
      <c r="AD4" s="18"/>
      <c r="AE4" s="18"/>
      <c r="AF4" s="18"/>
      <c r="AG4" s="18" t="s">
        <v>563</v>
      </c>
      <c r="AH4" s="18"/>
      <c r="AI4" s="18"/>
      <c r="AJ4" s="18"/>
      <c r="AK4" s="18"/>
      <c r="AL4" s="18"/>
      <c r="AM4" s="18" t="s">
        <v>564</v>
      </c>
      <c r="AN4" s="18"/>
      <c r="AO4" s="18"/>
      <c r="AP4" s="18"/>
      <c r="AQ4" s="18"/>
      <c r="AR4" s="18" t="s">
        <v>565</v>
      </c>
      <c r="AS4" s="18">
        <v>0.5</v>
      </c>
      <c r="AT4" s="18"/>
      <c r="AU4" s="18"/>
      <c r="AV4" s="18"/>
      <c r="AW4" s="18" t="s">
        <v>613</v>
      </c>
      <c r="AX4" s="18">
        <v>1</v>
      </c>
      <c r="AY4" s="18"/>
      <c r="AZ4" s="18"/>
      <c r="BA4" s="18"/>
      <c r="BB4" s="18" t="s">
        <v>566</v>
      </c>
      <c r="BC4" s="22"/>
      <c r="BD4" s="18"/>
      <c r="BE4" s="18"/>
      <c r="BF4" s="3"/>
      <c r="BG4" s="22" t="s">
        <v>469</v>
      </c>
      <c r="BH4" s="22">
        <v>1</v>
      </c>
      <c r="BI4" s="18"/>
      <c r="BJ4" s="18"/>
      <c r="BK4" s="18"/>
      <c r="BL4" s="18" t="s">
        <v>411</v>
      </c>
      <c r="BM4" s="18"/>
      <c r="BN4" s="18"/>
      <c r="BO4" s="18"/>
      <c r="BP4" s="18"/>
      <c r="BQ4" s="18" t="s">
        <v>627</v>
      </c>
      <c r="BR4" s="22">
        <v>1</v>
      </c>
      <c r="BS4" s="18"/>
      <c r="BT4" s="18"/>
      <c r="BU4" s="18"/>
      <c r="BV4" s="18" t="s">
        <v>470</v>
      </c>
      <c r="BW4" s="22">
        <v>1</v>
      </c>
      <c r="BX4" s="19"/>
      <c r="BY4" s="18"/>
      <c r="BZ4" s="18"/>
      <c r="CA4" s="18" t="s">
        <v>471</v>
      </c>
      <c r="CB4" s="22">
        <v>1</v>
      </c>
      <c r="CC4" s="18"/>
      <c r="CD4" s="18"/>
      <c r="CE4" s="18"/>
      <c r="CF4" s="18" t="s">
        <v>472</v>
      </c>
      <c r="CG4" s="22">
        <v>0.5</v>
      </c>
      <c r="CH4" s="18"/>
      <c r="CI4" s="18"/>
      <c r="CJ4" s="18"/>
      <c r="CK4" s="18" t="s">
        <v>476</v>
      </c>
      <c r="CL4" s="22">
        <v>0.75</v>
      </c>
      <c r="CM4" s="18"/>
      <c r="CN4" s="18"/>
      <c r="CO4" s="18"/>
      <c r="CP4" s="18" t="s">
        <v>412</v>
      </c>
      <c r="CQ4" s="18"/>
      <c r="CR4" s="18"/>
      <c r="CS4" s="18"/>
      <c r="CT4" s="18"/>
      <c r="CU4" s="18" t="s">
        <v>413</v>
      </c>
      <c r="CV4" s="18"/>
      <c r="CW4" s="18"/>
      <c r="CX4" s="18"/>
      <c r="CY4" s="18"/>
      <c r="CZ4" s="18" t="s">
        <v>474</v>
      </c>
      <c r="DA4" s="22"/>
      <c r="DB4" s="18"/>
      <c r="DC4" s="4"/>
      <c r="DD4" s="18"/>
      <c r="DE4" s="18" t="s">
        <v>567</v>
      </c>
      <c r="DF4" s="18">
        <v>1</v>
      </c>
      <c r="DG4" s="18"/>
      <c r="DH4" s="4"/>
      <c r="DI4" s="18"/>
      <c r="DJ4" s="18" t="s">
        <v>568</v>
      </c>
      <c r="DK4" s="18">
        <v>1</v>
      </c>
      <c r="DL4" s="18"/>
      <c r="DM4" s="4"/>
      <c r="DN4" s="18"/>
      <c r="DO4" s="18" t="s">
        <v>629</v>
      </c>
      <c r="DP4" s="22">
        <v>0.25</v>
      </c>
      <c r="DQ4" s="18">
        <v>64</v>
      </c>
      <c r="DR4" s="18">
        <v>52</v>
      </c>
      <c r="DS4" s="4"/>
      <c r="DT4" s="18"/>
      <c r="DU4" s="18" t="s">
        <v>615</v>
      </c>
      <c r="DV4" s="18">
        <f xml:space="preserve"> (DR4/DQ4)</f>
        <v>0.8125</v>
      </c>
      <c r="DW4" s="18">
        <v>2</v>
      </c>
      <c r="DX4" s="18">
        <v>2</v>
      </c>
      <c r="DY4" s="4"/>
      <c r="DZ4" s="18"/>
      <c r="EA4" s="18" t="s">
        <v>544</v>
      </c>
      <c r="EB4" s="18">
        <f xml:space="preserve"> (DX4/DW4)</f>
        <v>1</v>
      </c>
      <c r="EC4" s="18">
        <v>23</v>
      </c>
      <c r="ED4" s="18">
        <v>21</v>
      </c>
      <c r="EE4" s="4"/>
      <c r="EF4" s="18"/>
      <c r="EG4" s="18" t="s">
        <v>616</v>
      </c>
      <c r="EH4" s="18">
        <f xml:space="preserve"> (ED4/EC4)</f>
        <v>0.91304347826086951</v>
      </c>
      <c r="EI4" s="18"/>
      <c r="EJ4" s="4"/>
      <c r="EK4" s="18"/>
      <c r="EL4" s="18" t="s">
        <v>473</v>
      </c>
      <c r="EM4" s="22">
        <v>0.5</v>
      </c>
      <c r="EN4" s="18"/>
      <c r="EO4" s="4"/>
      <c r="EP4" s="18"/>
      <c r="EQ4" s="18" t="s">
        <v>571</v>
      </c>
      <c r="ER4" s="18">
        <v>1</v>
      </c>
      <c r="ES4" s="18"/>
      <c r="ET4" s="4"/>
      <c r="EU4" s="18"/>
      <c r="EV4" s="18" t="s">
        <v>623</v>
      </c>
      <c r="EW4" s="18">
        <v>1</v>
      </c>
      <c r="EX4" s="18"/>
      <c r="EY4" s="4"/>
      <c r="EZ4" s="18"/>
      <c r="FA4" s="18" t="s">
        <v>572</v>
      </c>
      <c r="FB4" s="18">
        <v>1</v>
      </c>
      <c r="FC4" s="18"/>
      <c r="FD4" s="4"/>
      <c r="FE4" s="18"/>
      <c r="FF4" s="18" t="s">
        <v>573</v>
      </c>
      <c r="FG4" s="18">
        <v>0</v>
      </c>
      <c r="FH4" s="18"/>
      <c r="FI4" s="4"/>
      <c r="FJ4" s="18"/>
      <c r="FK4" s="18" t="s">
        <v>574</v>
      </c>
      <c r="FL4" s="18">
        <v>1</v>
      </c>
      <c r="FM4" s="18"/>
      <c r="FN4" s="4"/>
      <c r="FO4" s="18"/>
      <c r="FP4" s="18" t="s">
        <v>575</v>
      </c>
      <c r="FQ4" s="18">
        <v>1</v>
      </c>
      <c r="FR4" s="18"/>
      <c r="FS4" s="4"/>
      <c r="FT4" s="18"/>
      <c r="FU4" s="18" t="s">
        <v>446</v>
      </c>
      <c r="FV4" s="18"/>
      <c r="FW4" s="18"/>
      <c r="FX4" s="4"/>
      <c r="FY4" s="18"/>
      <c r="FZ4" s="18" t="s">
        <v>576</v>
      </c>
      <c r="GA4" s="18"/>
      <c r="GB4" s="18"/>
      <c r="GC4" s="4"/>
      <c r="GD4" s="18"/>
      <c r="GE4" s="18" t="s">
        <v>576</v>
      </c>
      <c r="GF4" s="18"/>
      <c r="GG4" s="18"/>
      <c r="GH4" s="4"/>
      <c r="GI4" s="3"/>
      <c r="GJ4" s="27" t="s">
        <v>576</v>
      </c>
      <c r="GK4" s="18"/>
      <c r="GL4" s="18">
        <v>402</v>
      </c>
      <c r="GM4" s="18">
        <v>45</v>
      </c>
      <c r="GN4" s="4"/>
      <c r="GO4" s="18"/>
      <c r="GP4" s="18" t="s">
        <v>617</v>
      </c>
      <c r="GQ4" s="17">
        <f xml:space="preserve"> (GL4-GM4)/GL4</f>
        <v>0.88805970149253732</v>
      </c>
      <c r="GR4" s="18"/>
      <c r="GS4" s="4"/>
      <c r="GT4" s="18"/>
      <c r="GU4" s="18" t="s">
        <v>618</v>
      </c>
      <c r="GV4" s="18">
        <v>0.5</v>
      </c>
      <c r="GW4" s="28">
        <f xml:space="preserve"> AVERAGE(J4, P4, V4, AB4, AH4, AN4, AS4, AX4, BC4, BH4, BM4, BR4, BW4, CB4, CG4, CL4, CQ4, CV4, DA4, DF4, DK4, DP4, DV4, EB4, EH4, EM4, ER4, EW4, FB4, FG4, FL4, FQ4, FV4, GA4, GF4, GK4, GQ4, GV4)*100</f>
        <v>80.890013248972537</v>
      </c>
    </row>
    <row r="5" spans="1:205" s="17" customFormat="1" x14ac:dyDescent="0.25">
      <c r="A5" s="18"/>
      <c r="B5" s="18"/>
      <c r="C5" s="18" t="s">
        <v>467</v>
      </c>
      <c r="D5" s="10" t="s">
        <v>502</v>
      </c>
      <c r="E5" s="18">
        <v>1</v>
      </c>
      <c r="F5" s="18">
        <v>1</v>
      </c>
      <c r="G5" s="18"/>
      <c r="H5" s="10"/>
      <c r="I5" s="18" t="s">
        <v>612</v>
      </c>
      <c r="J5" s="18">
        <f xml:space="preserve"> (F5/E5)</f>
        <v>1</v>
      </c>
      <c r="K5" s="18"/>
      <c r="L5" s="18"/>
      <c r="M5" s="18"/>
      <c r="N5" s="18"/>
      <c r="O5" s="18" t="s">
        <v>562</v>
      </c>
      <c r="P5" s="18"/>
      <c r="Q5" s="18"/>
      <c r="R5" s="18"/>
      <c r="S5" s="18"/>
      <c r="T5" s="18"/>
      <c r="U5" s="18" t="s">
        <v>405</v>
      </c>
      <c r="V5" s="18"/>
      <c r="W5" s="18"/>
      <c r="X5" s="18"/>
      <c r="Y5" s="18"/>
      <c r="Z5" s="18"/>
      <c r="AA5" s="18" t="s">
        <v>406</v>
      </c>
      <c r="AB5" s="18"/>
      <c r="AC5" s="18"/>
      <c r="AD5" s="18"/>
      <c r="AE5" s="18"/>
      <c r="AF5" s="18"/>
      <c r="AG5" s="18" t="s">
        <v>563</v>
      </c>
      <c r="AH5" s="18"/>
      <c r="AI5" s="18"/>
      <c r="AJ5" s="18"/>
      <c r="AK5" s="18"/>
      <c r="AL5" s="18"/>
      <c r="AM5" s="18" t="s">
        <v>564</v>
      </c>
      <c r="AN5" s="18"/>
      <c r="AO5" s="18"/>
      <c r="AP5" s="18"/>
      <c r="AQ5" s="18"/>
      <c r="AR5" s="18" t="s">
        <v>619</v>
      </c>
      <c r="AS5" s="18">
        <v>0.75</v>
      </c>
      <c r="AT5" s="18"/>
      <c r="AU5" s="18"/>
      <c r="AV5" s="18"/>
      <c r="AW5" s="18" t="s">
        <v>620</v>
      </c>
      <c r="AX5" s="18">
        <v>1</v>
      </c>
      <c r="AY5" s="18"/>
      <c r="AZ5" s="18"/>
      <c r="BA5" s="18"/>
      <c r="BB5" s="18" t="s">
        <v>566</v>
      </c>
      <c r="BC5" s="22"/>
      <c r="BD5" s="18"/>
      <c r="BE5" s="18"/>
      <c r="BF5" s="3"/>
      <c r="BG5" s="22" t="s">
        <v>477</v>
      </c>
      <c r="BH5" s="22">
        <v>0.75</v>
      </c>
      <c r="BI5" s="18"/>
      <c r="BJ5" s="18"/>
      <c r="BK5" s="18"/>
      <c r="BL5" s="18" t="s">
        <v>411</v>
      </c>
      <c r="BM5" s="18"/>
      <c r="BN5" s="18"/>
      <c r="BO5" s="18"/>
      <c r="BP5" s="18"/>
      <c r="BQ5" s="18" t="s">
        <v>627</v>
      </c>
      <c r="BR5" s="22">
        <v>1</v>
      </c>
      <c r="BS5" s="18"/>
      <c r="BT5" s="18"/>
      <c r="BU5" s="18"/>
      <c r="BV5" s="18" t="s">
        <v>470</v>
      </c>
      <c r="BW5" s="22">
        <v>1</v>
      </c>
      <c r="BX5" s="19"/>
      <c r="BY5" s="18"/>
      <c r="BZ5" s="18"/>
      <c r="CA5" s="18" t="s">
        <v>471</v>
      </c>
      <c r="CB5" s="22">
        <v>1</v>
      </c>
      <c r="CC5" s="18"/>
      <c r="CD5" s="18"/>
      <c r="CE5" s="18"/>
      <c r="CF5" s="18" t="s">
        <v>614</v>
      </c>
      <c r="CG5" s="22">
        <v>1</v>
      </c>
      <c r="CH5" s="18"/>
      <c r="CI5" s="18"/>
      <c r="CJ5" s="18"/>
      <c r="CK5" s="18" t="s">
        <v>478</v>
      </c>
      <c r="CL5" s="22">
        <v>1</v>
      </c>
      <c r="CM5" s="18"/>
      <c r="CN5" s="18"/>
      <c r="CO5" s="18"/>
      <c r="CP5" s="18" t="s">
        <v>412</v>
      </c>
      <c r="CQ5" s="18"/>
      <c r="CR5" s="18"/>
      <c r="CS5" s="18"/>
      <c r="CT5" s="18"/>
      <c r="CU5" s="18" t="s">
        <v>413</v>
      </c>
      <c r="CV5" s="18"/>
      <c r="CW5" s="18"/>
      <c r="CX5" s="18"/>
      <c r="CY5" s="18"/>
      <c r="CZ5" s="18" t="s">
        <v>474</v>
      </c>
      <c r="DA5" s="22"/>
      <c r="DB5" s="18"/>
      <c r="DC5" s="4"/>
      <c r="DD5" s="18"/>
      <c r="DE5" s="18" t="s">
        <v>567</v>
      </c>
      <c r="DF5" s="18">
        <v>1</v>
      </c>
      <c r="DG5" s="18"/>
      <c r="DH5" s="4"/>
      <c r="DI5" s="18"/>
      <c r="DJ5" s="18" t="s">
        <v>568</v>
      </c>
      <c r="DK5" s="18">
        <v>1</v>
      </c>
      <c r="DL5" s="18"/>
      <c r="DM5" s="4"/>
      <c r="DN5" s="18"/>
      <c r="DO5" s="18" t="s">
        <v>630</v>
      </c>
      <c r="DP5" s="22">
        <v>0.75</v>
      </c>
      <c r="DQ5" s="18">
        <v>207</v>
      </c>
      <c r="DR5" s="18">
        <v>207</v>
      </c>
      <c r="DS5" s="4"/>
      <c r="DT5" s="18"/>
      <c r="DU5" s="18" t="s">
        <v>621</v>
      </c>
      <c r="DV5" s="18">
        <f xml:space="preserve"> (DR5/DQ5)</f>
        <v>1</v>
      </c>
      <c r="DW5" s="18">
        <v>2</v>
      </c>
      <c r="DX5" s="18">
        <v>2</v>
      </c>
      <c r="DY5" s="4"/>
      <c r="DZ5" s="18"/>
      <c r="EA5" s="18" t="s">
        <v>544</v>
      </c>
      <c r="EB5" s="18">
        <f xml:space="preserve"> (DX5/DW5)</f>
        <v>1</v>
      </c>
      <c r="EC5" s="18">
        <v>43</v>
      </c>
      <c r="ED5" s="18">
        <v>43</v>
      </c>
      <c r="EE5" s="4"/>
      <c r="EF5" s="18"/>
      <c r="EG5" s="18" t="s">
        <v>622</v>
      </c>
      <c r="EH5" s="18">
        <f xml:space="preserve"> (ED5/EC5)</f>
        <v>1</v>
      </c>
      <c r="EI5" s="18"/>
      <c r="EJ5" s="4"/>
      <c r="EK5" s="18"/>
      <c r="EL5" s="18" t="s">
        <v>482</v>
      </c>
      <c r="EM5" s="22">
        <v>1</v>
      </c>
      <c r="EN5" s="18"/>
      <c r="EO5" s="4"/>
      <c r="EP5" s="18"/>
      <c r="EQ5" s="18" t="s">
        <v>571</v>
      </c>
      <c r="ER5" s="18">
        <v>1</v>
      </c>
      <c r="ES5" s="18"/>
      <c r="ET5" s="4"/>
      <c r="EU5" s="18"/>
      <c r="EV5" s="18" t="s">
        <v>623</v>
      </c>
      <c r="EW5" s="18">
        <v>1</v>
      </c>
      <c r="EX5" s="18"/>
      <c r="EY5" s="4"/>
      <c r="EZ5" s="18"/>
      <c r="FA5" s="18" t="s">
        <v>572</v>
      </c>
      <c r="FB5" s="18">
        <v>1</v>
      </c>
      <c r="FC5" s="18"/>
      <c r="FD5" s="4"/>
      <c r="FE5" s="18"/>
      <c r="FF5" s="18" t="s">
        <v>624</v>
      </c>
      <c r="FG5" s="18">
        <v>0</v>
      </c>
      <c r="FH5" s="18"/>
      <c r="FI5" s="4"/>
      <c r="FJ5" s="18"/>
      <c r="FK5" s="18" t="s">
        <v>574</v>
      </c>
      <c r="FL5" s="18">
        <v>1</v>
      </c>
      <c r="FM5" s="18"/>
      <c r="FN5" s="4"/>
      <c r="FO5" s="18"/>
      <c r="FP5" s="18" t="s">
        <v>575</v>
      </c>
      <c r="FQ5" s="18">
        <v>1</v>
      </c>
      <c r="FR5" s="18"/>
      <c r="FS5" s="4"/>
      <c r="FT5" s="18"/>
      <c r="FU5" s="18" t="s">
        <v>446</v>
      </c>
      <c r="FV5" s="18"/>
      <c r="FW5" s="18"/>
      <c r="FX5" s="4"/>
      <c r="FY5" s="18"/>
      <c r="FZ5" s="18" t="s">
        <v>576</v>
      </c>
      <c r="GA5" s="18"/>
      <c r="GB5" s="18"/>
      <c r="GC5" s="4"/>
      <c r="GD5" s="18"/>
      <c r="GE5" s="18" t="s">
        <v>576</v>
      </c>
      <c r="GF5" s="18"/>
      <c r="GG5" s="18"/>
      <c r="GH5" s="4"/>
      <c r="GI5" s="3"/>
      <c r="GJ5" s="27" t="s">
        <v>576</v>
      </c>
      <c r="GK5" s="18"/>
      <c r="GL5" s="18">
        <v>1043</v>
      </c>
      <c r="GM5" s="18">
        <v>34</v>
      </c>
      <c r="GN5" s="4"/>
      <c r="GO5" s="18"/>
      <c r="GP5" s="18" t="s">
        <v>625</v>
      </c>
      <c r="GQ5" s="17">
        <f xml:space="preserve"> (GL5-GM5)/GL5</f>
        <v>0.96740172579098749</v>
      </c>
      <c r="GR5" s="18"/>
      <c r="GS5" s="4"/>
      <c r="GT5" s="18"/>
      <c r="GU5" s="18" t="s">
        <v>618</v>
      </c>
      <c r="GV5" s="18">
        <v>0.5</v>
      </c>
      <c r="GW5" s="28">
        <f xml:space="preserve"> AVERAGE(J5, P5, V5, AB5, AH5, AN5, AS5, AX5, BC5, BH5, BM5, BR5, BW5, CB5, CG5, CL5, CQ5, CV5, DA5, DF5, DK5, DP5, DV5, EB5, EH5, EM5, ER5, EW5, FB5, FG5, FL5, FQ5, FV5, GA5, GF5, GK5, GQ5, GV5)*100</f>
        <v>90.489173857462461</v>
      </c>
    </row>
    <row r="6" spans="1:205" s="17" customFormat="1" x14ac:dyDescent="0.25">
      <c r="A6" s="18"/>
      <c r="B6" s="18"/>
      <c r="C6" s="18" t="s">
        <v>660</v>
      </c>
      <c r="D6" s="10"/>
      <c r="E6" s="18"/>
      <c r="F6" s="18"/>
      <c r="G6" s="18"/>
      <c r="H6" s="10"/>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22"/>
      <c r="BD6" s="18"/>
      <c r="BE6" s="18"/>
      <c r="BF6" s="3"/>
      <c r="BG6" s="22"/>
      <c r="BH6" s="22"/>
      <c r="BI6" s="18"/>
      <c r="BJ6" s="18"/>
      <c r="BK6" s="18"/>
      <c r="BL6" s="18"/>
      <c r="BM6" s="18"/>
      <c r="BN6" s="18"/>
      <c r="BO6" s="18"/>
      <c r="BP6" s="18"/>
      <c r="BQ6" s="18"/>
      <c r="BR6" s="18"/>
      <c r="BS6" s="18"/>
      <c r="BT6" s="18"/>
      <c r="BU6" s="18"/>
      <c r="BV6" s="18"/>
      <c r="BW6" s="22"/>
      <c r="BX6" s="19"/>
      <c r="BY6" s="18"/>
      <c r="BZ6" s="18"/>
      <c r="CA6" s="18"/>
      <c r="CB6" s="22"/>
      <c r="CC6" s="18"/>
      <c r="CD6" s="18"/>
      <c r="CE6" s="18"/>
      <c r="CF6" s="18"/>
      <c r="CG6" s="22"/>
      <c r="CH6" s="18"/>
      <c r="CI6" s="18"/>
      <c r="CJ6" s="18"/>
      <c r="CK6" s="18"/>
      <c r="CL6" s="22"/>
      <c r="CM6" s="18"/>
      <c r="CN6" s="18"/>
      <c r="CO6" s="18"/>
      <c r="CP6" s="18"/>
      <c r="CQ6" s="18"/>
      <c r="CR6" s="18"/>
      <c r="CS6" s="18"/>
      <c r="CT6" s="18"/>
      <c r="CU6" s="18"/>
      <c r="CV6" s="18"/>
      <c r="CW6" s="18"/>
      <c r="CX6" s="18"/>
      <c r="CY6" s="18"/>
      <c r="CZ6" s="18"/>
      <c r="DA6" s="22"/>
      <c r="DB6" s="18"/>
      <c r="DC6" s="4"/>
      <c r="DD6" s="18"/>
      <c r="DE6" s="18"/>
      <c r="DF6" s="18"/>
      <c r="DG6" s="18"/>
      <c r="DH6" s="4"/>
      <c r="DI6" s="18"/>
      <c r="DJ6" s="18"/>
      <c r="DK6" s="18"/>
      <c r="DL6" s="18"/>
      <c r="DM6" s="4"/>
      <c r="DN6" s="18"/>
      <c r="DO6" s="18"/>
      <c r="DP6" s="18"/>
      <c r="DQ6" s="18"/>
      <c r="DR6" s="18"/>
      <c r="DS6" s="4"/>
      <c r="DT6" s="18"/>
      <c r="DU6" s="18"/>
      <c r="DV6" s="18"/>
      <c r="DW6" s="18"/>
      <c r="DX6" s="18"/>
      <c r="DY6" s="4"/>
      <c r="DZ6" s="18"/>
      <c r="EA6" s="18"/>
      <c r="EB6" s="18"/>
      <c r="EC6" s="18"/>
      <c r="ED6" s="18"/>
      <c r="EE6" s="4"/>
      <c r="EF6" s="18"/>
      <c r="EG6" s="18"/>
      <c r="EH6" s="18"/>
      <c r="EI6" s="18"/>
      <c r="EJ6" s="4"/>
      <c r="EK6" s="18"/>
      <c r="EL6" s="18"/>
      <c r="EM6" s="22"/>
      <c r="EN6" s="18"/>
      <c r="EO6" s="4"/>
      <c r="EP6" s="18"/>
      <c r="EQ6" s="18"/>
      <c r="ER6" s="18"/>
      <c r="ES6" s="18"/>
      <c r="ET6" s="4"/>
      <c r="EU6" s="18"/>
      <c r="EV6" s="18"/>
      <c r="EW6" s="18"/>
      <c r="EX6" s="18"/>
      <c r="EY6" s="4"/>
      <c r="EZ6" s="18"/>
      <c r="FA6" s="18"/>
      <c r="FB6" s="18"/>
      <c r="FC6" s="18"/>
      <c r="FD6" s="4"/>
      <c r="FE6" s="18"/>
      <c r="FF6" s="18"/>
      <c r="FG6" s="18"/>
      <c r="FH6" s="18"/>
      <c r="FI6" s="4"/>
      <c r="FJ6" s="18"/>
      <c r="FK6" s="18"/>
      <c r="FL6" s="18"/>
      <c r="FM6" s="18"/>
      <c r="FN6" s="4"/>
      <c r="FO6" s="18"/>
      <c r="FP6" s="18"/>
      <c r="FQ6" s="18"/>
      <c r="FR6" s="18"/>
      <c r="FS6" s="4"/>
      <c r="FT6" s="18"/>
      <c r="FU6" s="18"/>
      <c r="FV6" s="18"/>
      <c r="FW6" s="18"/>
      <c r="FX6" s="4"/>
      <c r="FY6" s="18"/>
      <c r="FZ6" s="18"/>
      <c r="GA6" s="18"/>
      <c r="GB6" s="18"/>
      <c r="GC6" s="4"/>
      <c r="GD6" s="18"/>
      <c r="GE6" s="18"/>
      <c r="GF6" s="18"/>
      <c r="GG6" s="18"/>
      <c r="GH6" s="4"/>
      <c r="GI6" s="3"/>
      <c r="GJ6" s="18"/>
      <c r="GK6" s="18"/>
      <c r="GL6" s="18"/>
      <c r="GM6" s="18"/>
      <c r="GN6" s="4"/>
      <c r="GO6" s="18"/>
      <c r="GP6" s="18"/>
      <c r="GR6" s="18"/>
      <c r="GS6" s="4"/>
      <c r="GT6" s="18"/>
      <c r="GU6" s="18"/>
      <c r="GV6" s="18"/>
      <c r="GW6" s="28">
        <f xml:space="preserve"> AVERAGE(GW3, GW4, GW5)</f>
        <v>85.779075563196955</v>
      </c>
    </row>
    <row r="7" spans="1:205" x14ac:dyDescent="0.25">
      <c r="A7" t="s">
        <v>508</v>
      </c>
      <c r="B7" t="s">
        <v>509</v>
      </c>
      <c r="C7" t="s">
        <v>401</v>
      </c>
      <c r="D7" s="10" t="s">
        <v>496</v>
      </c>
      <c r="E7" s="18">
        <v>9</v>
      </c>
      <c r="F7" s="18">
        <v>9</v>
      </c>
      <c r="I7" s="18" t="s">
        <v>634</v>
      </c>
      <c r="J7" s="18">
        <f xml:space="preserve"> (F7/E7)</f>
        <v>1</v>
      </c>
      <c r="O7" s="18" t="s">
        <v>562</v>
      </c>
      <c r="U7" s="18" t="s">
        <v>405</v>
      </c>
      <c r="AA7" s="18" t="s">
        <v>406</v>
      </c>
      <c r="AG7" s="18" t="s">
        <v>563</v>
      </c>
      <c r="AM7" s="18" t="s">
        <v>564</v>
      </c>
      <c r="AR7" s="18" t="s">
        <v>635</v>
      </c>
      <c r="AS7" s="18">
        <v>1</v>
      </c>
      <c r="AW7" s="18" t="s">
        <v>620</v>
      </c>
      <c r="AX7" s="18">
        <v>1</v>
      </c>
      <c r="BB7" s="18" t="s">
        <v>483</v>
      </c>
      <c r="BG7" s="23" t="s">
        <v>469</v>
      </c>
      <c r="BH7" s="23">
        <v>1</v>
      </c>
      <c r="BL7" s="18" t="s">
        <v>411</v>
      </c>
      <c r="BQ7" s="18" t="s">
        <v>632</v>
      </c>
      <c r="BR7" s="23">
        <v>1</v>
      </c>
      <c r="BV7" s="18" t="s">
        <v>470</v>
      </c>
      <c r="BW7" s="23">
        <v>1</v>
      </c>
      <c r="CA7" s="18" t="s">
        <v>501</v>
      </c>
      <c r="CB7" s="23">
        <v>0.75</v>
      </c>
      <c r="CF7" s="18" t="s">
        <v>484</v>
      </c>
      <c r="CG7" s="23">
        <v>1</v>
      </c>
      <c r="CK7" s="18" t="s">
        <v>485</v>
      </c>
      <c r="CL7" s="23">
        <v>0.75</v>
      </c>
      <c r="CP7" s="18" t="s">
        <v>412</v>
      </c>
      <c r="CU7" s="18" t="s">
        <v>650</v>
      </c>
      <c r="CV7">
        <v>1</v>
      </c>
      <c r="CZ7" s="18" t="s">
        <v>474</v>
      </c>
      <c r="DE7" s="18" t="s">
        <v>636</v>
      </c>
      <c r="DF7" s="18">
        <v>1</v>
      </c>
      <c r="DJ7" s="18" t="s">
        <v>568</v>
      </c>
      <c r="DK7" s="18">
        <v>1</v>
      </c>
      <c r="DO7" s="18" t="s">
        <v>631</v>
      </c>
      <c r="DP7" s="23">
        <v>1</v>
      </c>
      <c r="DQ7">
        <v>385</v>
      </c>
      <c r="DR7" s="18">
        <v>383</v>
      </c>
      <c r="DU7" s="18" t="s">
        <v>637</v>
      </c>
      <c r="DV7" s="18">
        <f xml:space="preserve"> (DR7/DQ7)</f>
        <v>0.9948051948051948</v>
      </c>
      <c r="DW7" s="18">
        <v>2</v>
      </c>
      <c r="DX7" s="18">
        <v>2</v>
      </c>
      <c r="EA7" s="18" t="s">
        <v>544</v>
      </c>
      <c r="EB7" s="18">
        <f xml:space="preserve"> (DX7/DW7)</f>
        <v>1</v>
      </c>
      <c r="EC7" s="18">
        <v>11</v>
      </c>
      <c r="ED7" s="18">
        <v>10</v>
      </c>
      <c r="EG7" s="18" t="s">
        <v>638</v>
      </c>
      <c r="EH7" s="18">
        <f xml:space="preserve"> (ED7/EC7)</f>
        <v>0.90909090909090906</v>
      </c>
      <c r="EL7" t="s">
        <v>486</v>
      </c>
      <c r="EM7" s="23">
        <v>0.75</v>
      </c>
      <c r="EQ7" s="18" t="s">
        <v>571</v>
      </c>
      <c r="ER7" s="18">
        <v>1</v>
      </c>
      <c r="EV7" s="18" t="s">
        <v>639</v>
      </c>
      <c r="EW7" s="18"/>
      <c r="FA7" s="18" t="s">
        <v>640</v>
      </c>
      <c r="FB7" s="18"/>
      <c r="FF7" s="18" t="s">
        <v>640</v>
      </c>
      <c r="FK7" s="18" t="s">
        <v>574</v>
      </c>
      <c r="FL7" s="18">
        <v>1</v>
      </c>
      <c r="FP7" s="18" t="s">
        <v>575</v>
      </c>
      <c r="FQ7" s="18">
        <v>1</v>
      </c>
      <c r="FU7" s="18" t="s">
        <v>446</v>
      </c>
      <c r="FZ7" s="18" t="s">
        <v>576</v>
      </c>
      <c r="GE7" s="18" t="s">
        <v>576</v>
      </c>
      <c r="GJ7" s="27" t="s">
        <v>576</v>
      </c>
      <c r="GL7" s="18">
        <v>312</v>
      </c>
      <c r="GM7" s="18">
        <v>50</v>
      </c>
      <c r="GP7" s="18" t="s">
        <v>641</v>
      </c>
      <c r="GQ7" s="17">
        <f xml:space="preserve"> (GL7-GM7)/GL7</f>
        <v>0.83974358974358976</v>
      </c>
      <c r="GU7" s="18" t="s">
        <v>642</v>
      </c>
      <c r="GV7" s="18">
        <v>0.75</v>
      </c>
      <c r="GW7" s="28">
        <f xml:space="preserve"> AVERAGE(J7, P7, V7, AB7, AH7, AN7, AS7, AX7, BC7, BH7, BM7, BR7, BW7, CB7, CG7, CL7, CQ7, CV7, DA7, DF7, DK7, DP7, DV7, EB7, EH7, EM7, ER7, EW7, FB7, FG7, FL7, FQ7, FV7, GA7, GF7, GK7, GQ7, GV7)*100</f>
        <v>94.289271334725882</v>
      </c>
    </row>
    <row r="8" spans="1:205" s="17" customFormat="1" x14ac:dyDescent="0.25">
      <c r="C8" s="17" t="s">
        <v>497</v>
      </c>
      <c r="D8" s="10" t="s">
        <v>500</v>
      </c>
      <c r="E8" s="18">
        <v>5</v>
      </c>
      <c r="F8" s="18">
        <v>5</v>
      </c>
      <c r="I8" s="18" t="s">
        <v>643</v>
      </c>
      <c r="J8" s="18">
        <f xml:space="preserve"> (F8/E8)</f>
        <v>1</v>
      </c>
      <c r="O8" s="18" t="s">
        <v>562</v>
      </c>
      <c r="U8" s="18" t="s">
        <v>405</v>
      </c>
      <c r="AA8" s="18" t="s">
        <v>406</v>
      </c>
      <c r="AG8" s="18" t="s">
        <v>563</v>
      </c>
      <c r="AM8" s="18" t="s">
        <v>564</v>
      </c>
      <c r="AR8" s="18" t="s">
        <v>635</v>
      </c>
      <c r="AS8" s="18">
        <v>1</v>
      </c>
      <c r="AW8" s="18" t="s">
        <v>620</v>
      </c>
      <c r="AX8" s="18">
        <v>1</v>
      </c>
      <c r="BB8" s="18" t="s">
        <v>487</v>
      </c>
      <c r="BC8" s="23"/>
      <c r="BG8" s="23" t="s">
        <v>469</v>
      </c>
      <c r="BH8" s="23">
        <v>1</v>
      </c>
      <c r="BL8" s="18" t="s">
        <v>411</v>
      </c>
      <c r="BQ8" s="18" t="s">
        <v>632</v>
      </c>
      <c r="BR8" s="23">
        <v>1</v>
      </c>
      <c r="BV8" s="18" t="s">
        <v>470</v>
      </c>
      <c r="BW8" s="23">
        <v>1</v>
      </c>
      <c r="BX8" s="31"/>
      <c r="CA8" s="18" t="s">
        <v>471</v>
      </c>
      <c r="CB8" s="23">
        <v>1</v>
      </c>
      <c r="CF8" s="18" t="s">
        <v>484</v>
      </c>
      <c r="CG8" s="23">
        <v>1</v>
      </c>
      <c r="CK8" s="18" t="s">
        <v>475</v>
      </c>
      <c r="CL8" s="23">
        <v>1</v>
      </c>
      <c r="CP8" s="18" t="s">
        <v>412</v>
      </c>
      <c r="CU8" s="18" t="s">
        <v>413</v>
      </c>
      <c r="CZ8" s="18" t="s">
        <v>474</v>
      </c>
      <c r="DA8" s="23"/>
      <c r="DE8" s="18" t="s">
        <v>636</v>
      </c>
      <c r="DF8" s="18">
        <v>1</v>
      </c>
      <c r="DJ8" s="18" t="s">
        <v>568</v>
      </c>
      <c r="DK8" s="18">
        <v>1</v>
      </c>
      <c r="DO8" s="18" t="s">
        <v>631</v>
      </c>
      <c r="DP8" s="23">
        <v>1</v>
      </c>
      <c r="DQ8" s="17">
        <v>30</v>
      </c>
      <c r="DR8" s="18">
        <v>25</v>
      </c>
      <c r="DU8" s="18" t="s">
        <v>644</v>
      </c>
      <c r="DV8" s="18">
        <f xml:space="preserve"> (DR8/DQ8)</f>
        <v>0.83333333333333337</v>
      </c>
      <c r="DW8" s="18">
        <v>2</v>
      </c>
      <c r="DX8" s="18">
        <v>2</v>
      </c>
      <c r="EA8" s="18" t="s">
        <v>544</v>
      </c>
      <c r="EB8" s="18">
        <f xml:space="preserve"> (DX8/DW8)</f>
        <v>1</v>
      </c>
      <c r="EC8" s="18">
        <v>7</v>
      </c>
      <c r="ED8" s="18">
        <v>7</v>
      </c>
      <c r="EG8" s="18" t="s">
        <v>645</v>
      </c>
      <c r="EH8" s="18">
        <f xml:space="preserve"> (ED8/EC8)</f>
        <v>1</v>
      </c>
      <c r="EL8" s="17" t="s">
        <v>488</v>
      </c>
      <c r="EM8" s="23">
        <v>0.75</v>
      </c>
      <c r="EQ8" s="18" t="s">
        <v>571</v>
      </c>
      <c r="ER8" s="18">
        <v>1</v>
      </c>
      <c r="EV8" s="18" t="s">
        <v>639</v>
      </c>
      <c r="EW8" s="18"/>
      <c r="FA8" s="18" t="s">
        <v>640</v>
      </c>
      <c r="FF8" s="18" t="s">
        <v>640</v>
      </c>
      <c r="FK8" s="18" t="s">
        <v>574</v>
      </c>
      <c r="FL8" s="18">
        <v>1</v>
      </c>
      <c r="FP8" s="18" t="s">
        <v>575</v>
      </c>
      <c r="FQ8" s="18">
        <v>1</v>
      </c>
      <c r="FU8" s="18" t="s">
        <v>446</v>
      </c>
      <c r="FZ8" s="18" t="s">
        <v>576</v>
      </c>
      <c r="GE8" s="18" t="s">
        <v>576</v>
      </c>
      <c r="GJ8" s="27" t="s">
        <v>576</v>
      </c>
      <c r="GL8" s="18">
        <v>232</v>
      </c>
      <c r="GM8" s="18">
        <v>32</v>
      </c>
      <c r="GP8" s="18" t="s">
        <v>646</v>
      </c>
      <c r="GQ8" s="17">
        <f xml:space="preserve"> (GL8-GM8)/GL8</f>
        <v>0.86206896551724133</v>
      </c>
      <c r="GU8" s="18" t="s">
        <v>642</v>
      </c>
      <c r="GV8" s="18">
        <v>0.75</v>
      </c>
      <c r="GW8" s="28">
        <f xml:space="preserve"> AVERAGE(J8, P8, V8, AB8, AH8, AN8, AS8, AX8, BC8, BH8, BM8, BR8, BW8, CB8, CG8, CL8, CQ8, CV8, DA8, DF8, DK8, DP8, DV8, EB8, EH8, EM8, ER8, EW8, FB8, FG8, FL8, FQ8, FV8, GA8, GF8, GK8, GQ8, GV8)*100</f>
        <v>96.168582375478934</v>
      </c>
    </row>
    <row r="9" spans="1:205" s="17" customFormat="1" x14ac:dyDescent="0.25">
      <c r="C9" s="17" t="s">
        <v>498</v>
      </c>
      <c r="D9" s="10" t="s">
        <v>499</v>
      </c>
      <c r="E9" s="18">
        <v>4</v>
      </c>
      <c r="F9" s="18">
        <v>4</v>
      </c>
      <c r="I9" s="18" t="s">
        <v>643</v>
      </c>
      <c r="J9" s="18">
        <f xml:space="preserve"> (F9/E9)</f>
        <v>1</v>
      </c>
      <c r="O9" s="18" t="s">
        <v>562</v>
      </c>
      <c r="U9" s="18" t="s">
        <v>405</v>
      </c>
      <c r="AA9" s="18" t="s">
        <v>406</v>
      </c>
      <c r="AG9" s="18" t="s">
        <v>563</v>
      </c>
      <c r="AM9" s="18" t="s">
        <v>564</v>
      </c>
      <c r="AR9" s="18" t="s">
        <v>635</v>
      </c>
      <c r="AS9" s="18">
        <v>1</v>
      </c>
      <c r="AW9" s="18" t="s">
        <v>620</v>
      </c>
      <c r="AX9" s="18">
        <v>1</v>
      </c>
      <c r="BB9" s="18" t="s">
        <v>487</v>
      </c>
      <c r="BC9" s="23"/>
      <c r="BG9" s="23" t="s">
        <v>469</v>
      </c>
      <c r="BH9" s="23">
        <v>1</v>
      </c>
      <c r="BL9" s="18" t="s">
        <v>411</v>
      </c>
      <c r="BQ9" s="18" t="s">
        <v>632</v>
      </c>
      <c r="BR9" s="23">
        <v>1</v>
      </c>
      <c r="BV9" s="18" t="s">
        <v>470</v>
      </c>
      <c r="BW9" s="23">
        <v>1</v>
      </c>
      <c r="BX9" s="31"/>
      <c r="CA9" s="18" t="s">
        <v>471</v>
      </c>
      <c r="CB9" s="23">
        <v>1</v>
      </c>
      <c r="CF9" s="18" t="s">
        <v>484</v>
      </c>
      <c r="CG9" s="23">
        <v>1</v>
      </c>
      <c r="CK9" s="18" t="s">
        <v>478</v>
      </c>
      <c r="CL9" s="23">
        <v>1</v>
      </c>
      <c r="CP9" s="18" t="s">
        <v>412</v>
      </c>
      <c r="CU9" s="18" t="s">
        <v>413</v>
      </c>
      <c r="CZ9" s="18" t="s">
        <v>474</v>
      </c>
      <c r="DA9" s="23"/>
      <c r="DE9" s="18" t="s">
        <v>636</v>
      </c>
      <c r="DF9" s="18">
        <v>1</v>
      </c>
      <c r="DJ9" s="18" t="s">
        <v>568</v>
      </c>
      <c r="DK9" s="18">
        <v>1</v>
      </c>
      <c r="DO9" s="18" t="s">
        <v>631</v>
      </c>
      <c r="DP9" s="23">
        <v>1</v>
      </c>
      <c r="DQ9" s="17">
        <v>31</v>
      </c>
      <c r="DR9" s="18">
        <v>26</v>
      </c>
      <c r="DU9" s="18" t="s">
        <v>644</v>
      </c>
      <c r="DV9" s="18">
        <f xml:space="preserve"> (DR9/DQ9)</f>
        <v>0.83870967741935487</v>
      </c>
      <c r="DW9" s="18">
        <v>2</v>
      </c>
      <c r="DX9" s="18">
        <v>2</v>
      </c>
      <c r="EA9" s="18" t="s">
        <v>544</v>
      </c>
      <c r="EB9" s="18">
        <f xml:space="preserve"> (DX9/DW9)</f>
        <v>1</v>
      </c>
      <c r="EC9" s="18">
        <v>6</v>
      </c>
      <c r="ED9" s="18">
        <v>5</v>
      </c>
      <c r="EG9" s="18" t="s">
        <v>647</v>
      </c>
      <c r="EH9" s="18">
        <f xml:space="preserve"> (ED9/EC9)</f>
        <v>0.83333333333333337</v>
      </c>
      <c r="EL9" s="17" t="s">
        <v>488</v>
      </c>
      <c r="EM9" s="23">
        <v>0.75</v>
      </c>
      <c r="EQ9" s="18" t="s">
        <v>571</v>
      </c>
      <c r="ER9" s="18">
        <v>1</v>
      </c>
      <c r="EV9" s="18" t="s">
        <v>639</v>
      </c>
      <c r="EW9" s="18"/>
      <c r="FA9" s="18" t="s">
        <v>640</v>
      </c>
      <c r="FF9" s="18" t="s">
        <v>640</v>
      </c>
      <c r="FK9" s="18" t="s">
        <v>574</v>
      </c>
      <c r="FL9" s="18">
        <v>1</v>
      </c>
      <c r="FP9" s="18" t="s">
        <v>575</v>
      </c>
      <c r="FQ9" s="18">
        <v>1</v>
      </c>
      <c r="FU9" s="18" t="s">
        <v>446</v>
      </c>
      <c r="FZ9" s="18" t="s">
        <v>576</v>
      </c>
      <c r="GE9" s="18" t="s">
        <v>576</v>
      </c>
      <c r="GJ9" s="27" t="s">
        <v>576</v>
      </c>
      <c r="GL9" s="18">
        <v>236</v>
      </c>
      <c r="GM9" s="18">
        <v>32</v>
      </c>
      <c r="GP9" s="18" t="s">
        <v>646</v>
      </c>
      <c r="GQ9" s="17">
        <f xml:space="preserve"> (GL9-GM9)/GL9</f>
        <v>0.86440677966101698</v>
      </c>
      <c r="GU9" s="18" t="s">
        <v>642</v>
      </c>
      <c r="GV9" s="18">
        <v>0.75</v>
      </c>
      <c r="GW9" s="28">
        <f xml:space="preserve"> AVERAGE(J9, P9, V9, AB9, AH9, AN9, AS9, AX9, BC9, BH9, BM9, BR9, BW9, CB9, CG9, CL9, CQ9, CV9, DA9, DF9, DK9, DP9, DV9, EB9, EH9, EM9, ER9, EW9, FB9, FG9, FL9, FQ9, FV9, GA9, GF9, GK9, GQ9, GV9)*100</f>
        <v>95.411665668636687</v>
      </c>
    </row>
    <row r="10" spans="1:205" s="17" customFormat="1" x14ac:dyDescent="0.25">
      <c r="C10" s="17" t="s">
        <v>661</v>
      </c>
      <c r="D10" s="10"/>
      <c r="E10" s="18"/>
      <c r="F10" s="18"/>
      <c r="I10" s="18"/>
      <c r="J10" s="18"/>
      <c r="O10" s="18"/>
      <c r="U10" s="18"/>
      <c r="AA10" s="18"/>
      <c r="AG10" s="18"/>
      <c r="AM10" s="18"/>
      <c r="AR10" s="18"/>
      <c r="AS10" s="18"/>
      <c r="AW10" s="18"/>
      <c r="AX10" s="18"/>
      <c r="BB10" s="18"/>
      <c r="BC10" s="23"/>
      <c r="BG10" s="23"/>
      <c r="BH10" s="23"/>
      <c r="BL10" s="18"/>
      <c r="BQ10" s="18"/>
      <c r="BR10" s="23"/>
      <c r="BV10" s="18"/>
      <c r="BW10" s="23"/>
      <c r="BX10" s="31"/>
      <c r="CA10" s="18"/>
      <c r="CB10" s="23"/>
      <c r="CF10" s="18"/>
      <c r="CG10" s="23"/>
      <c r="CK10" s="18"/>
      <c r="CL10" s="23"/>
      <c r="CP10" s="18"/>
      <c r="CU10" s="18"/>
      <c r="CZ10" s="18"/>
      <c r="DA10" s="23"/>
      <c r="DE10" s="18"/>
      <c r="DF10" s="18"/>
      <c r="DJ10" s="18"/>
      <c r="DK10" s="18"/>
      <c r="DO10" s="18"/>
      <c r="DP10" s="23"/>
      <c r="DR10" s="18"/>
      <c r="DU10" s="18"/>
      <c r="DV10" s="18"/>
      <c r="DW10" s="18"/>
      <c r="DX10" s="18"/>
      <c r="EA10" s="18"/>
      <c r="EB10" s="18"/>
      <c r="EC10" s="18"/>
      <c r="ED10" s="18"/>
      <c r="EG10" s="18"/>
      <c r="EH10" s="18"/>
      <c r="EM10" s="23"/>
      <c r="EQ10" s="18"/>
      <c r="ER10" s="18"/>
      <c r="EV10" s="18"/>
      <c r="EW10" s="18"/>
      <c r="FA10" s="18"/>
      <c r="FF10" s="18"/>
      <c r="FK10" s="18"/>
      <c r="FL10" s="18"/>
      <c r="FP10" s="18"/>
      <c r="FQ10" s="18"/>
      <c r="FU10" s="18"/>
      <c r="FZ10" s="18"/>
      <c r="GE10" s="18"/>
      <c r="GJ10" s="27"/>
      <c r="GL10" s="18"/>
      <c r="GM10" s="18"/>
      <c r="GP10" s="18"/>
      <c r="GU10" s="18"/>
      <c r="GV10" s="18"/>
      <c r="GW10" s="28">
        <f xml:space="preserve"> AVERAGE(GW7, GW8, GW9)</f>
        <v>95.289839792947149</v>
      </c>
    </row>
    <row r="11" spans="1:205" x14ac:dyDescent="0.25">
      <c r="A11" t="s">
        <v>507</v>
      </c>
      <c r="B11" t="s">
        <v>506</v>
      </c>
      <c r="C11" t="s">
        <v>401</v>
      </c>
      <c r="D11" s="10" t="s">
        <v>495</v>
      </c>
      <c r="E11" s="18">
        <v>17</v>
      </c>
      <c r="F11" s="18">
        <v>10</v>
      </c>
      <c r="I11" s="18" t="s">
        <v>648</v>
      </c>
      <c r="J11" s="18">
        <f xml:space="preserve"> (F11/E11)</f>
        <v>0.58823529411764708</v>
      </c>
      <c r="O11" s="18" t="s">
        <v>562</v>
      </c>
      <c r="U11" s="18" t="s">
        <v>405</v>
      </c>
      <c r="AA11" s="18" t="s">
        <v>406</v>
      </c>
      <c r="AG11" s="18" t="s">
        <v>563</v>
      </c>
      <c r="AM11" s="18" t="s">
        <v>564</v>
      </c>
      <c r="AR11" s="18" t="s">
        <v>635</v>
      </c>
      <c r="AS11" s="18">
        <v>1</v>
      </c>
      <c r="AW11" s="18" t="s">
        <v>620</v>
      </c>
      <c r="AX11" s="18">
        <v>1</v>
      </c>
      <c r="BB11" s="18" t="s">
        <v>487</v>
      </c>
      <c r="BG11" s="23" t="s">
        <v>469</v>
      </c>
      <c r="BH11" s="23">
        <v>1</v>
      </c>
      <c r="BL11" s="18" t="s">
        <v>411</v>
      </c>
      <c r="BQ11" s="18" t="s">
        <v>633</v>
      </c>
      <c r="BR11" s="23">
        <v>1</v>
      </c>
      <c r="BV11" s="18" t="s">
        <v>491</v>
      </c>
      <c r="BW11" s="23">
        <v>1</v>
      </c>
      <c r="CA11" s="18" t="s">
        <v>649</v>
      </c>
      <c r="CB11" s="23">
        <v>0.75</v>
      </c>
      <c r="CF11" s="18" t="s">
        <v>484</v>
      </c>
      <c r="CG11" s="23">
        <v>1</v>
      </c>
      <c r="CK11" s="18" t="s">
        <v>475</v>
      </c>
      <c r="CL11" s="23">
        <v>1</v>
      </c>
      <c r="CP11" s="18" t="s">
        <v>412</v>
      </c>
      <c r="CU11" s="18" t="s">
        <v>650</v>
      </c>
      <c r="CV11">
        <v>1</v>
      </c>
      <c r="CZ11" s="18" t="s">
        <v>474</v>
      </c>
      <c r="DE11" s="18" t="s">
        <v>636</v>
      </c>
      <c r="DF11" s="18">
        <v>1</v>
      </c>
      <c r="DJ11" s="18" t="s">
        <v>568</v>
      </c>
      <c r="DK11" s="18">
        <v>1</v>
      </c>
      <c r="DO11" s="18" t="s">
        <v>631</v>
      </c>
      <c r="DP11" s="23">
        <v>1</v>
      </c>
      <c r="DQ11">
        <v>223</v>
      </c>
      <c r="DR11" s="18">
        <v>208</v>
      </c>
      <c r="DU11" s="18" t="s">
        <v>651</v>
      </c>
      <c r="DV11" s="18">
        <f xml:space="preserve"> (DR11/DQ11)</f>
        <v>0.93273542600896864</v>
      </c>
      <c r="DW11" s="18">
        <v>2</v>
      </c>
      <c r="DX11" s="18">
        <v>2</v>
      </c>
      <c r="EA11" s="18" t="s">
        <v>544</v>
      </c>
      <c r="EB11" s="18">
        <f xml:space="preserve"> (DX11/DW11)</f>
        <v>1</v>
      </c>
      <c r="EC11" s="18">
        <v>32</v>
      </c>
      <c r="ED11" s="18">
        <v>25</v>
      </c>
      <c r="EG11" s="18" t="s">
        <v>652</v>
      </c>
      <c r="EH11" s="18">
        <f xml:space="preserve"> (ED11/EC11)</f>
        <v>0.78125</v>
      </c>
      <c r="EL11" t="s">
        <v>488</v>
      </c>
      <c r="EM11" s="23">
        <v>0.75</v>
      </c>
      <c r="EQ11" s="18" t="s">
        <v>571</v>
      </c>
      <c r="ER11" s="18">
        <v>1</v>
      </c>
      <c r="EV11" s="18" t="s">
        <v>639</v>
      </c>
      <c r="EW11" s="18"/>
      <c r="FA11" s="18" t="s">
        <v>640</v>
      </c>
      <c r="FF11" s="18" t="s">
        <v>640</v>
      </c>
      <c r="FK11" s="18" t="s">
        <v>574</v>
      </c>
      <c r="FL11" s="18">
        <v>1</v>
      </c>
      <c r="FP11" s="18" t="s">
        <v>575</v>
      </c>
      <c r="FQ11" s="18">
        <v>1</v>
      </c>
      <c r="FU11" s="18" t="s">
        <v>446</v>
      </c>
      <c r="FZ11" s="18" t="s">
        <v>576</v>
      </c>
      <c r="GE11" s="18" t="s">
        <v>576</v>
      </c>
      <c r="GJ11" s="27" t="s">
        <v>576</v>
      </c>
      <c r="GL11" s="18">
        <v>575</v>
      </c>
      <c r="GM11" s="18">
        <v>57</v>
      </c>
      <c r="GP11" s="18" t="s">
        <v>653</v>
      </c>
      <c r="GQ11" s="17">
        <f xml:space="preserve"> (GL11-GM11)/GL11</f>
        <v>0.90086956521739125</v>
      </c>
      <c r="GU11" s="18" t="s">
        <v>654</v>
      </c>
      <c r="GV11" s="18">
        <v>0.5</v>
      </c>
      <c r="GW11" s="28">
        <f xml:space="preserve"> AVERAGE(J11, P11, V11, AB11, AH11, AN11, AS11, AX11, BC11, BH11, BM11, BR11, BW11, CB11, CG11, CL11, CQ11, CV11, DA11, DF11, DK11, DP11, DV11, EB11, EH11, EM11, ER11, EW11, FB11, FG11, FL11, FQ11, FV11, GA11, GF11, GK11, GQ11, GV11)*100</f>
        <v>91.832228569745496</v>
      </c>
    </row>
    <row r="12" spans="1:205" x14ac:dyDescent="0.25">
      <c r="C12" t="s">
        <v>489</v>
      </c>
      <c r="D12" s="10" t="s">
        <v>490</v>
      </c>
      <c r="E12" s="18">
        <v>4</v>
      </c>
      <c r="F12" s="18">
        <v>4</v>
      </c>
      <c r="I12" s="18" t="s">
        <v>531</v>
      </c>
      <c r="J12" s="18">
        <f xml:space="preserve"> (F12/E12)</f>
        <v>1</v>
      </c>
      <c r="O12" s="18" t="s">
        <v>562</v>
      </c>
      <c r="U12" s="18" t="s">
        <v>405</v>
      </c>
      <c r="AA12" s="18" t="s">
        <v>406</v>
      </c>
      <c r="AG12" s="18" t="s">
        <v>563</v>
      </c>
      <c r="AM12" s="18" t="s">
        <v>564</v>
      </c>
      <c r="AR12" s="18" t="s">
        <v>635</v>
      </c>
      <c r="AS12" s="18">
        <v>1</v>
      </c>
      <c r="AW12" s="18" t="s">
        <v>620</v>
      </c>
      <c r="AX12" s="18">
        <v>1</v>
      </c>
      <c r="BB12" s="18" t="s">
        <v>487</v>
      </c>
      <c r="BG12" s="23" t="s">
        <v>469</v>
      </c>
      <c r="BH12" s="23">
        <v>1</v>
      </c>
      <c r="BL12" s="18" t="s">
        <v>411</v>
      </c>
      <c r="BQ12" s="18" t="s">
        <v>632</v>
      </c>
      <c r="BR12" s="23">
        <v>1</v>
      </c>
      <c r="BV12" s="18" t="s">
        <v>491</v>
      </c>
      <c r="BW12" s="23">
        <v>1</v>
      </c>
      <c r="CA12" s="18" t="s">
        <v>492</v>
      </c>
      <c r="CB12" s="23">
        <v>1</v>
      </c>
      <c r="CF12" s="18" t="s">
        <v>484</v>
      </c>
      <c r="CG12" s="23">
        <v>1</v>
      </c>
      <c r="CK12" s="18" t="s">
        <v>475</v>
      </c>
      <c r="CL12" s="23">
        <v>1</v>
      </c>
      <c r="CP12" s="18" t="s">
        <v>412</v>
      </c>
      <c r="CU12" s="18" t="s">
        <v>413</v>
      </c>
      <c r="CZ12" s="18" t="s">
        <v>474</v>
      </c>
      <c r="DE12" s="18" t="s">
        <v>636</v>
      </c>
      <c r="DF12" s="18">
        <v>1</v>
      </c>
      <c r="DJ12" s="18" t="s">
        <v>568</v>
      </c>
      <c r="DK12" s="18">
        <v>1</v>
      </c>
      <c r="DO12" s="18" t="s">
        <v>631</v>
      </c>
      <c r="DP12" s="23">
        <v>1</v>
      </c>
      <c r="DQ12">
        <v>49</v>
      </c>
      <c r="DR12" s="18">
        <v>44</v>
      </c>
      <c r="DU12" s="18" t="s">
        <v>644</v>
      </c>
      <c r="DV12" s="18">
        <f xml:space="preserve"> (DR12/DQ12)</f>
        <v>0.89795918367346939</v>
      </c>
      <c r="DW12" s="18">
        <v>2</v>
      </c>
      <c r="DX12" s="18">
        <v>2</v>
      </c>
      <c r="EA12" s="18" t="s">
        <v>544</v>
      </c>
      <c r="EB12" s="18">
        <f xml:space="preserve"> (DX12/DW12)</f>
        <v>1</v>
      </c>
      <c r="EC12" s="18">
        <v>10</v>
      </c>
      <c r="ED12" s="18">
        <v>10</v>
      </c>
      <c r="EG12" s="18" t="s">
        <v>655</v>
      </c>
      <c r="EH12" s="18">
        <f xml:space="preserve"> (ED12/EC12)</f>
        <v>1</v>
      </c>
      <c r="EL12" t="s">
        <v>488</v>
      </c>
      <c r="EM12" s="23">
        <v>0.75</v>
      </c>
      <c r="EQ12" s="18" t="s">
        <v>571</v>
      </c>
      <c r="ER12" s="18">
        <v>1</v>
      </c>
      <c r="EV12" s="18" t="s">
        <v>639</v>
      </c>
      <c r="EW12" s="18"/>
      <c r="FA12" s="18" t="s">
        <v>640</v>
      </c>
      <c r="FF12" s="18" t="s">
        <v>640</v>
      </c>
      <c r="FK12" s="18" t="s">
        <v>574</v>
      </c>
      <c r="FL12" s="18">
        <v>1</v>
      </c>
      <c r="FP12" s="18" t="s">
        <v>575</v>
      </c>
      <c r="FQ12" s="18">
        <v>1</v>
      </c>
      <c r="FU12" s="18" t="s">
        <v>446</v>
      </c>
      <c r="FZ12" s="18" t="s">
        <v>576</v>
      </c>
      <c r="GE12" s="18" t="s">
        <v>576</v>
      </c>
      <c r="GJ12" s="27" t="s">
        <v>576</v>
      </c>
      <c r="GL12" s="18">
        <v>293</v>
      </c>
      <c r="GM12" s="18">
        <v>32</v>
      </c>
      <c r="GP12" s="18" t="s">
        <v>646</v>
      </c>
      <c r="GQ12">
        <f xml:space="preserve"> (GL12-GM12)/GL12</f>
        <v>0.89078498293515362</v>
      </c>
      <c r="GU12" s="18" t="s">
        <v>642</v>
      </c>
      <c r="GV12" s="18">
        <v>0.75</v>
      </c>
      <c r="GW12" s="28">
        <f xml:space="preserve"> AVERAGE(J12, P12, V12, AB12, AH12, AN12, AS12, AX12, BC12, BH12, BM12, BR12, BW12, CB12, CG12, CL12, CQ12, CV12, DA12, DF12, DK12, DP12, DV12, EB12, EH12, EM12, ER12, EW12, FB12, FG12, FL12, FQ12, FV12, GA12, GF12, GK12, GQ12, GV12)*100</f>
        <v>96.613067460041052</v>
      </c>
    </row>
    <row r="13" spans="1:205" x14ac:dyDescent="0.25">
      <c r="C13" t="s">
        <v>493</v>
      </c>
      <c r="D13" s="10" t="s">
        <v>494</v>
      </c>
      <c r="E13" s="18">
        <v>3</v>
      </c>
      <c r="F13" s="18">
        <v>3</v>
      </c>
      <c r="I13" s="18" t="s">
        <v>531</v>
      </c>
      <c r="J13" s="18">
        <f xml:space="preserve"> (F13/E13)</f>
        <v>1</v>
      </c>
      <c r="O13" s="18" t="s">
        <v>562</v>
      </c>
      <c r="U13" s="18" t="s">
        <v>405</v>
      </c>
      <c r="AA13" s="18" t="s">
        <v>406</v>
      </c>
      <c r="AG13" s="18" t="s">
        <v>563</v>
      </c>
      <c r="AM13" s="18" t="s">
        <v>564</v>
      </c>
      <c r="AR13" s="18" t="s">
        <v>635</v>
      </c>
      <c r="AS13" s="18">
        <v>1</v>
      </c>
      <c r="AW13" s="18" t="s">
        <v>620</v>
      </c>
      <c r="AX13" s="18">
        <v>1</v>
      </c>
      <c r="BB13" s="18" t="s">
        <v>487</v>
      </c>
      <c r="BG13" s="23" t="s">
        <v>469</v>
      </c>
      <c r="BH13" s="23">
        <v>1</v>
      </c>
      <c r="BL13" s="18" t="s">
        <v>411</v>
      </c>
      <c r="BQ13" s="18" t="s">
        <v>632</v>
      </c>
      <c r="BR13" s="23">
        <v>1</v>
      </c>
      <c r="BV13" s="18" t="s">
        <v>491</v>
      </c>
      <c r="BW13" s="23">
        <v>1</v>
      </c>
      <c r="CA13" s="18" t="s">
        <v>492</v>
      </c>
      <c r="CB13" s="23">
        <v>1</v>
      </c>
      <c r="CF13" s="18" t="s">
        <v>484</v>
      </c>
      <c r="CG13" s="23">
        <v>1</v>
      </c>
      <c r="CK13" s="18" t="s">
        <v>475</v>
      </c>
      <c r="CL13" s="23">
        <v>1</v>
      </c>
      <c r="CP13" s="18" t="s">
        <v>412</v>
      </c>
      <c r="CU13" s="18" t="s">
        <v>413</v>
      </c>
      <c r="CZ13" s="18" t="s">
        <v>474</v>
      </c>
      <c r="DE13" s="18" t="s">
        <v>636</v>
      </c>
      <c r="DF13" s="18">
        <v>1</v>
      </c>
      <c r="DJ13" s="18" t="s">
        <v>568</v>
      </c>
      <c r="DK13" s="18">
        <v>1</v>
      </c>
      <c r="DO13" s="18" t="s">
        <v>631</v>
      </c>
      <c r="DP13" s="23">
        <v>1</v>
      </c>
      <c r="DQ13">
        <v>58</v>
      </c>
      <c r="DR13" s="18">
        <v>53</v>
      </c>
      <c r="DU13" s="18" t="s">
        <v>644</v>
      </c>
      <c r="DV13" s="18">
        <f xml:space="preserve"> (DR13/DQ13)</f>
        <v>0.91379310344827591</v>
      </c>
      <c r="DW13" s="18">
        <v>2</v>
      </c>
      <c r="DX13" s="18">
        <v>2</v>
      </c>
      <c r="EA13" s="18" t="s">
        <v>544</v>
      </c>
      <c r="EB13" s="18">
        <f xml:space="preserve"> (DX13/DW13)</f>
        <v>1</v>
      </c>
      <c r="EC13" s="18">
        <v>21</v>
      </c>
      <c r="ED13" s="18">
        <v>21</v>
      </c>
      <c r="EG13" s="18" t="s">
        <v>656</v>
      </c>
      <c r="EH13" s="18">
        <f xml:space="preserve"> (ED13/EC13)</f>
        <v>1</v>
      </c>
      <c r="EL13" t="s">
        <v>488</v>
      </c>
      <c r="EM13" s="23">
        <v>0.75</v>
      </c>
      <c r="EQ13" s="18" t="s">
        <v>571</v>
      </c>
      <c r="ER13" s="18">
        <v>1</v>
      </c>
      <c r="EV13" s="18" t="s">
        <v>639</v>
      </c>
      <c r="EW13" s="18"/>
      <c r="FA13" s="18" t="s">
        <v>640</v>
      </c>
      <c r="FF13" s="18" t="s">
        <v>640</v>
      </c>
      <c r="FK13" s="18" t="s">
        <v>574</v>
      </c>
      <c r="FL13" s="18">
        <v>1</v>
      </c>
      <c r="FP13" s="18" t="s">
        <v>575</v>
      </c>
      <c r="FQ13" s="18">
        <v>1</v>
      </c>
      <c r="FU13" s="18" t="s">
        <v>446</v>
      </c>
      <c r="FZ13" s="18" t="s">
        <v>576</v>
      </c>
      <c r="GE13" s="18" t="s">
        <v>576</v>
      </c>
      <c r="GJ13" s="27" t="s">
        <v>576</v>
      </c>
      <c r="GL13" s="18">
        <v>307</v>
      </c>
      <c r="GM13" s="18">
        <v>32</v>
      </c>
      <c r="GP13" s="18" t="s">
        <v>646</v>
      </c>
      <c r="GQ13">
        <f xml:space="preserve"> (GL13-GM13)/GL13</f>
        <v>0.89576547231270354</v>
      </c>
      <c r="GU13" s="18" t="s">
        <v>642</v>
      </c>
      <c r="GV13" s="18">
        <v>0.75</v>
      </c>
      <c r="GW13" s="28">
        <f xml:space="preserve"> AVERAGE(J13, P13, V13, AB13, AH13, AN13, AS13, AX13, BC13, BH13, BM13, BR13, BW13, CB13, CG13, CL13, CQ13, CV13, DA13, DF13, DK13, DP13, DV13, EB13, EH13, EM13, ER13, EW13, FB13, FG13, FL13, FQ13, FV13, GA13, GF13, GK13, GQ13, GV13)*100</f>
        <v>96.712183694099906</v>
      </c>
    </row>
    <row r="14" spans="1:205" x14ac:dyDescent="0.25">
      <c r="C14" t="s">
        <v>662</v>
      </c>
      <c r="BQ14" s="18"/>
      <c r="BR14" s="23"/>
      <c r="DO14" s="18"/>
      <c r="DP14" s="23"/>
      <c r="GW14" s="28">
        <f xml:space="preserve"> AVERAGE(GW11, GW12, GW13)</f>
        <v>95.052493241295494</v>
      </c>
    </row>
    <row r="17" spans="1:205" s="17" customFormat="1" x14ac:dyDescent="0.25">
      <c r="A17" s="17" t="s">
        <v>345</v>
      </c>
      <c r="I17" s="17" t="s">
        <v>345</v>
      </c>
      <c r="J17" s="18">
        <f xml:space="preserve"> COUNTIF(J1:J14, 1)</f>
        <v>6</v>
      </c>
      <c r="O17" s="17" t="s">
        <v>345</v>
      </c>
      <c r="P17" s="18">
        <f xml:space="preserve"> COUNTIF(P1:P14, 1)</f>
        <v>0</v>
      </c>
      <c r="U17" s="17" t="s">
        <v>345</v>
      </c>
      <c r="V17" s="18">
        <f xml:space="preserve"> COUNTIF(V1:V14, 1)</f>
        <v>0</v>
      </c>
      <c r="AA17" s="17" t="s">
        <v>345</v>
      </c>
      <c r="AB17" s="18">
        <f xml:space="preserve"> COUNTIF(AB1:AB14, 1)</f>
        <v>0</v>
      </c>
      <c r="AG17" s="17" t="s">
        <v>345</v>
      </c>
      <c r="AH17" s="18">
        <f xml:space="preserve"> COUNTIF(AH1:AH14, 1)</f>
        <v>0</v>
      </c>
      <c r="AM17" s="17" t="s">
        <v>345</v>
      </c>
      <c r="AN17" s="18">
        <f xml:space="preserve"> COUNTIF(AN1:AN14, 1)</f>
        <v>0</v>
      </c>
      <c r="AR17" s="17" t="s">
        <v>345</v>
      </c>
      <c r="AS17" s="18">
        <f xml:space="preserve"> COUNTIF(AS1:AS14, 1)</f>
        <v>6</v>
      </c>
      <c r="BB17" s="17" t="s">
        <v>345</v>
      </c>
      <c r="BC17" s="18">
        <f xml:space="preserve"> COUNTIF(BC1:BC14, 1)</f>
        <v>0</v>
      </c>
      <c r="BG17" s="17" t="s">
        <v>345</v>
      </c>
      <c r="BH17" s="18">
        <f xml:space="preserve"> COUNTIF(BH1:BH14, 1)</f>
        <v>8</v>
      </c>
      <c r="BL17" s="17" t="s">
        <v>345</v>
      </c>
      <c r="BM17" s="18">
        <f xml:space="preserve"> COUNTIF(BM1:BM14, 1)</f>
        <v>0</v>
      </c>
      <c r="BQ17" s="17" t="s">
        <v>345</v>
      </c>
      <c r="BR17" s="18">
        <f xml:space="preserve"> COUNTIF(BR1:BR14, 1)</f>
        <v>9</v>
      </c>
      <c r="BV17" s="17" t="s">
        <v>345</v>
      </c>
      <c r="BW17" s="18">
        <f xml:space="preserve"> COUNTIF(BW1:BW14, 1)</f>
        <v>9</v>
      </c>
      <c r="CA17" s="17" t="s">
        <v>345</v>
      </c>
      <c r="CB17" s="18">
        <f xml:space="preserve"> COUNTIF(CB1:CB14, 1)</f>
        <v>7</v>
      </c>
      <c r="CF17" s="17" t="s">
        <v>345</v>
      </c>
      <c r="CG17" s="18">
        <f xml:space="preserve"> COUNTIF(CG1:CG14, 1)</f>
        <v>7</v>
      </c>
      <c r="CK17" s="17" t="s">
        <v>345</v>
      </c>
      <c r="CL17" s="18">
        <f xml:space="preserve"> COUNTIF(CL1:CL14, 1)</f>
        <v>6</v>
      </c>
      <c r="CP17" s="17" t="s">
        <v>345</v>
      </c>
      <c r="CQ17" s="18">
        <f xml:space="preserve"> COUNTIF(CQ1:CQ14, 1)</f>
        <v>0</v>
      </c>
      <c r="CU17" s="17" t="s">
        <v>345</v>
      </c>
      <c r="CV17" s="18">
        <f xml:space="preserve"> COUNTIF(CV1:CV14, 1)</f>
        <v>3</v>
      </c>
      <c r="CZ17" s="17" t="s">
        <v>345</v>
      </c>
      <c r="DA17" s="18">
        <f xml:space="preserve"> COUNTIF(DA1:DA14, 1)</f>
        <v>0</v>
      </c>
      <c r="DE17" s="17" t="s">
        <v>345</v>
      </c>
      <c r="DF17" s="18">
        <f xml:space="preserve"> COUNTIF(DF1:DF14, 1)</f>
        <v>9</v>
      </c>
      <c r="DJ17" s="17" t="s">
        <v>345</v>
      </c>
      <c r="DK17" s="18">
        <f xml:space="preserve"> COUNTIF(DK1:DK14, 1)</f>
        <v>9</v>
      </c>
      <c r="DO17" s="17" t="s">
        <v>345</v>
      </c>
      <c r="DP17" s="18">
        <f xml:space="preserve"> COUNTIF(DP1:DP14, 1)</f>
        <v>7</v>
      </c>
      <c r="DU17" s="17" t="s">
        <v>345</v>
      </c>
      <c r="DV17" s="18">
        <f xml:space="preserve"> COUNTIF(DV1:DV14, 1)</f>
        <v>1</v>
      </c>
      <c r="EA17" s="17" t="s">
        <v>345</v>
      </c>
      <c r="EB17" s="18">
        <f xml:space="preserve"> COUNTIF(EB1:EB14, 1)</f>
        <v>9</v>
      </c>
      <c r="EG17" s="17" t="s">
        <v>345</v>
      </c>
      <c r="EH17" s="18">
        <f xml:space="preserve"> COUNTIF(EH1:EH14, 1)</f>
        <v>4</v>
      </c>
      <c r="EL17" s="17" t="s">
        <v>345</v>
      </c>
      <c r="EM17" s="18">
        <f xml:space="preserve"> COUNTIF(EM1:EM14, 1)</f>
        <v>1</v>
      </c>
      <c r="FP17" s="17" t="s">
        <v>345</v>
      </c>
      <c r="FQ17" s="18">
        <f xml:space="preserve"> COUNTIF(FQ1:FQ14, 1)</f>
        <v>9</v>
      </c>
      <c r="FU17" s="17" t="s">
        <v>345</v>
      </c>
      <c r="FV17" s="18">
        <f xml:space="preserve"> COUNTIF(FV1:FV14, 1)</f>
        <v>0</v>
      </c>
      <c r="FZ17" s="17" t="s">
        <v>345</v>
      </c>
      <c r="GA17" s="18">
        <f xml:space="preserve"> COUNTIF(GA1:GA14, 1)</f>
        <v>0</v>
      </c>
      <c r="GE17" s="17" t="s">
        <v>345</v>
      </c>
      <c r="GF17" s="18">
        <f xml:space="preserve"> COUNTIF(GF1:GF14, 1)</f>
        <v>0</v>
      </c>
      <c r="GJ17" s="17" t="s">
        <v>345</v>
      </c>
      <c r="GK17" s="18">
        <f xml:space="preserve"> COUNTIF(GK1:GK14, 1)</f>
        <v>0</v>
      </c>
      <c r="GP17" s="17" t="s">
        <v>345</v>
      </c>
      <c r="GQ17" s="18">
        <f xml:space="preserve"> COUNTIF(GQ1:GQ14, 1)</f>
        <v>0</v>
      </c>
      <c r="GV17" s="18"/>
      <c r="GW17" s="18"/>
    </row>
    <row r="18" spans="1:205" s="17" customFormat="1" x14ac:dyDescent="0.25">
      <c r="A18" s="17" t="s">
        <v>344</v>
      </c>
      <c r="I18" s="17" t="s">
        <v>344</v>
      </c>
      <c r="J18" s="17">
        <f xml:space="preserve"> AVERAGE(J1:J14)</f>
        <v>0.88264342774146698</v>
      </c>
      <c r="O18" s="17" t="s">
        <v>344</v>
      </c>
      <c r="P18" s="17" t="e">
        <f xml:space="preserve"> AVERAGE(P1:P14)</f>
        <v>#DIV/0!</v>
      </c>
      <c r="U18" s="17" t="s">
        <v>344</v>
      </c>
      <c r="V18" s="17" t="e">
        <f>AVERAGE(#REF!)</f>
        <v>#REF!</v>
      </c>
      <c r="AA18" s="17" t="s">
        <v>344</v>
      </c>
      <c r="AB18" s="17" t="e">
        <f>AVERAGE(#REF!)</f>
        <v>#REF!</v>
      </c>
      <c r="AG18" s="17" t="s">
        <v>344</v>
      </c>
      <c r="AH18" s="17" t="e">
        <f>AVERAGE(#REF!)</f>
        <v>#REF!</v>
      </c>
      <c r="AM18" s="17" t="s">
        <v>344</v>
      </c>
      <c r="AN18" s="17" t="e">
        <f>AVERAGE(#REF!)</f>
        <v>#REF!</v>
      </c>
      <c r="AR18" s="17" t="s">
        <v>344</v>
      </c>
      <c r="AS18" s="17">
        <f xml:space="preserve"> AVERAGE(AS1:AS14)</f>
        <v>0.86111111111111116</v>
      </c>
      <c r="BB18" s="17" t="s">
        <v>344</v>
      </c>
      <c r="BC18" s="17" t="e">
        <f xml:space="preserve"> AVERAGE(BC1:BC14)</f>
        <v>#DIV/0!</v>
      </c>
      <c r="BG18" s="17" t="s">
        <v>344</v>
      </c>
      <c r="BH18" s="17">
        <f xml:space="preserve"> AVERAGE(BH1:BH14)</f>
        <v>0.97222222222222221</v>
      </c>
      <c r="BL18" s="17" t="s">
        <v>344</v>
      </c>
      <c r="BM18" s="17" t="e">
        <f xml:space="preserve"> AVERAGE(BM1:BM14)</f>
        <v>#DIV/0!</v>
      </c>
      <c r="BQ18" s="17" t="s">
        <v>344</v>
      </c>
      <c r="BR18" s="17">
        <f xml:space="preserve"> AVERAGE(BR1:BR14)</f>
        <v>1</v>
      </c>
      <c r="BV18" s="17" t="s">
        <v>344</v>
      </c>
      <c r="BW18" s="17">
        <f xml:space="preserve"> AVERAGE(BW1:BW14)</f>
        <v>1</v>
      </c>
      <c r="CA18" s="17" t="s">
        <v>344</v>
      </c>
      <c r="CB18" s="17">
        <f xml:space="preserve"> AVERAGE(CB1:CB14)</f>
        <v>0.94444444444444442</v>
      </c>
      <c r="CF18" s="17" t="s">
        <v>344</v>
      </c>
      <c r="CG18" s="17">
        <f xml:space="preserve"> AVERAGE(CG1:CG14)</f>
        <v>0.91666666666666663</v>
      </c>
      <c r="CK18" s="17" t="s">
        <v>344</v>
      </c>
      <c r="CL18" s="17">
        <f xml:space="preserve"> AVERAGE(CL1:CL14)</f>
        <v>0.91666666666666663</v>
      </c>
      <c r="CP18" s="17" t="s">
        <v>344</v>
      </c>
      <c r="CQ18" s="17" t="e">
        <f xml:space="preserve"> AVERAGE(CQ1:CQ14)</f>
        <v>#DIV/0!</v>
      </c>
      <c r="CU18" s="17" t="s">
        <v>344</v>
      </c>
      <c r="CV18" s="17">
        <f xml:space="preserve"> AVERAGE(CV1:CV14)</f>
        <v>1</v>
      </c>
      <c r="CZ18" s="17" t="s">
        <v>344</v>
      </c>
      <c r="DA18" s="17" t="e">
        <f xml:space="preserve"> AVERAGE(DA1:DA14)</f>
        <v>#DIV/0!</v>
      </c>
      <c r="DE18" s="17" t="s">
        <v>344</v>
      </c>
      <c r="DF18" s="17">
        <f xml:space="preserve"> AVERAGE(DF1:DF14)</f>
        <v>1</v>
      </c>
      <c r="DJ18" s="17" t="s">
        <v>344</v>
      </c>
      <c r="DK18" s="17">
        <f xml:space="preserve"> AVERAGE(DK1:DK14)</f>
        <v>1</v>
      </c>
      <c r="DO18" s="17" t="s">
        <v>344</v>
      </c>
      <c r="DP18" s="17">
        <f xml:space="preserve"> AVERAGE(DP1:DP14)</f>
        <v>0.88888888888888884</v>
      </c>
      <c r="DU18" s="17" t="s">
        <v>344</v>
      </c>
      <c r="DV18" s="17">
        <f xml:space="preserve"> AVERAGE(DV1:DV14)</f>
        <v>0.89997832343740647</v>
      </c>
      <c r="EA18" s="17" t="s">
        <v>344</v>
      </c>
      <c r="EB18" s="17">
        <f xml:space="preserve"> AVERAGE(EB1:EB14)</f>
        <v>1</v>
      </c>
      <c r="EG18" s="17" t="s">
        <v>344</v>
      </c>
      <c r="EH18" s="17">
        <f xml:space="preserve"> AVERAGE(EH1:EH14)</f>
        <v>0.92316806583110933</v>
      </c>
      <c r="EL18" s="17" t="s">
        <v>344</v>
      </c>
      <c r="EM18" s="17">
        <f xml:space="preserve"> AVERAGE(EM1:EM14)</f>
        <v>0.75</v>
      </c>
      <c r="FP18" s="17" t="s">
        <v>344</v>
      </c>
      <c r="FQ18" s="17">
        <f xml:space="preserve"> AVERAGE(FQ1:FQ14)</f>
        <v>1</v>
      </c>
      <c r="FU18" s="17" t="s">
        <v>344</v>
      </c>
      <c r="FV18" s="17" t="e">
        <f xml:space="preserve"> AVERAGE(FV1:FV14)</f>
        <v>#DIV/0!</v>
      </c>
      <c r="FZ18" s="17" t="s">
        <v>344</v>
      </c>
      <c r="GA18" s="17" t="e">
        <f xml:space="preserve"> AVERAGE(GA1:GA14)</f>
        <v>#DIV/0!</v>
      </c>
      <c r="GE18" s="17" t="s">
        <v>344</v>
      </c>
      <c r="GF18" s="17" t="e">
        <f xml:space="preserve"> AVERAGE(GF1:GF14)</f>
        <v>#DIV/0!</v>
      </c>
      <c r="GJ18" s="17" t="s">
        <v>344</v>
      </c>
      <c r="GK18" s="17" t="e">
        <f xml:space="preserve"> AVERAGE(GK1:GK14)</f>
        <v>#DIV/0!</v>
      </c>
      <c r="GP18" s="17" t="s">
        <v>344</v>
      </c>
      <c r="GQ18" s="17">
        <f xml:space="preserve"> AVERAGE(GQ1:GQ14)</f>
        <v>0.89392125098456654</v>
      </c>
      <c r="GW18" s="18"/>
    </row>
    <row r="19" spans="1:205" x14ac:dyDescent="0.25">
      <c r="A19" t="s">
        <v>663</v>
      </c>
      <c r="B19">
        <f xml:space="preserve"> AVERAGE(GW6, GW10, GW14)</f>
        <v>92.040469532479861</v>
      </c>
    </row>
    <row r="20" spans="1:205" x14ac:dyDescent="0.25">
      <c r="A20" s="17" t="s">
        <v>359</v>
      </c>
      <c r="B20">
        <v>0</v>
      </c>
    </row>
    <row r="21" spans="1:205" x14ac:dyDescent="0.25">
      <c r="A21" s="17" t="s">
        <v>664</v>
      </c>
      <c r="B21">
        <v>2</v>
      </c>
    </row>
  </sheetData>
  <mergeCells count="13">
    <mergeCell ref="CM1:CV1"/>
    <mergeCell ref="E1:J1"/>
    <mergeCell ref="K1:AN1"/>
    <mergeCell ref="AO1:BC1"/>
    <mergeCell ref="BD1:CB1"/>
    <mergeCell ref="CC1:CL1"/>
    <mergeCell ref="GR1:GV1"/>
    <mergeCell ref="CW1:DA1"/>
    <mergeCell ref="DB1:EM1"/>
    <mergeCell ref="EN1:EW1"/>
    <mergeCell ref="EX1:FQ1"/>
    <mergeCell ref="FR1:GK1"/>
    <mergeCell ref="GL1:GQ1"/>
  </mergeCells>
  <hyperlinks>
    <hyperlink ref="D3" r:id="rId1"/>
    <hyperlink ref="BF3" r:id="rId2"/>
    <hyperlink ref="GI3" r:id="rId3"/>
    <hyperlink ref="H3" r:id="rId4"/>
    <hyperlink ref="D12" r:id="rId5"/>
    <hyperlink ref="D13" r:id="rId6"/>
    <hyperlink ref="D11" r:id="rId7"/>
    <hyperlink ref="D7" r:id="rId8"/>
    <hyperlink ref="D9" r:id="rId9"/>
    <hyperlink ref="D8" r:id="rId10"/>
    <hyperlink ref="D5" r:id="rId11"/>
    <hyperlink ref="D4" r:id="rId12"/>
  </hyperlink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V21"/>
  <sheetViews>
    <sheetView topLeftCell="A6" workbookViewId="0">
      <selection activeCell="B19" sqref="B19"/>
    </sheetView>
  </sheetViews>
  <sheetFormatPr defaultColWidth="8.85546875" defaultRowHeight="15" x14ac:dyDescent="0.25"/>
  <cols>
    <col min="1" max="1" width="81.42578125" customWidth="1"/>
    <col min="2" max="2" width="9" bestFit="1" customWidth="1"/>
    <col min="3" max="3" width="10.42578125" bestFit="1" customWidth="1"/>
    <col min="4" max="4" width="25.42578125" bestFit="1" customWidth="1"/>
    <col min="5" max="5" width="7.28515625" bestFit="1" customWidth="1"/>
    <col min="6" max="6" width="8.42578125" bestFit="1" customWidth="1"/>
    <col min="7" max="7" width="38.28515625" bestFit="1" customWidth="1"/>
    <col min="8" max="8" width="66.28515625" bestFit="1" customWidth="1"/>
    <col min="9" max="9" width="9" bestFit="1" customWidth="1"/>
    <col min="10" max="10" width="5.85546875" bestFit="1" customWidth="1"/>
    <col min="11" max="11" width="7.85546875" bestFit="1" customWidth="1"/>
    <col min="12" max="12" width="8.7109375" bestFit="1" customWidth="1"/>
    <col min="13" max="13" width="72.7109375" bestFit="1" customWidth="1"/>
    <col min="14" max="14" width="75.28515625" bestFit="1" customWidth="1"/>
    <col min="15" max="15" width="9" bestFit="1" customWidth="1"/>
    <col min="16" max="16" width="7.7109375" bestFit="1" customWidth="1"/>
    <col min="17" max="17" width="6.85546875" bestFit="1" customWidth="1"/>
    <col min="18" max="18" width="8.42578125" bestFit="1" customWidth="1"/>
    <col min="19" max="19" width="43.42578125" bestFit="1" customWidth="1"/>
    <col min="20" max="20" width="73" bestFit="1" customWidth="1"/>
    <col min="21" max="21" width="9" bestFit="1" customWidth="1"/>
    <col min="22" max="22" width="7.7109375" bestFit="1" customWidth="1"/>
    <col min="23" max="23" width="8.42578125" bestFit="1" customWidth="1"/>
    <col min="24" max="24" width="8.7109375" bestFit="1" customWidth="1"/>
    <col min="25" max="26" width="75.42578125" bestFit="1" customWidth="1"/>
    <col min="27" max="27" width="9" bestFit="1" customWidth="1"/>
    <col min="28" max="28" width="7.7109375" bestFit="1" customWidth="1"/>
    <col min="29" max="29" width="6.42578125" bestFit="1" customWidth="1"/>
    <col min="30" max="30" width="8.42578125" bestFit="1" customWidth="1"/>
    <col min="31" max="31" width="35.85546875" bestFit="1" customWidth="1"/>
    <col min="32" max="32" width="82.28515625" bestFit="1" customWidth="1"/>
    <col min="33" max="33" width="9" bestFit="1" customWidth="1"/>
    <col min="34" max="34" width="7.7109375" bestFit="1" customWidth="1"/>
    <col min="35" max="35" width="6.85546875" bestFit="1" customWidth="1"/>
    <col min="36" max="36" width="8.7109375" bestFit="1" customWidth="1"/>
    <col min="37" max="37" width="125.28515625" bestFit="1" customWidth="1"/>
    <col min="38" max="38" width="80.140625" bestFit="1" customWidth="1"/>
    <col min="39" max="39" width="9" bestFit="1" customWidth="1"/>
    <col min="40" max="40" width="7.7109375" bestFit="1" customWidth="1"/>
    <col min="42" max="42" width="255.7109375" bestFit="1" customWidth="1"/>
    <col min="43" max="43" width="93" bestFit="1" customWidth="1"/>
    <col min="44" max="44" width="9" bestFit="1" customWidth="1"/>
    <col min="45" max="45" width="5.85546875" bestFit="1" customWidth="1"/>
    <col min="46" max="46" width="8.7109375" bestFit="1" customWidth="1"/>
    <col min="47" max="47" width="117.28515625" bestFit="1" customWidth="1"/>
    <col min="48" max="48" width="89.140625" bestFit="1" customWidth="1"/>
    <col min="49" max="49" width="9" bestFit="1" customWidth="1"/>
    <col min="50" max="50" width="5.85546875" bestFit="1" customWidth="1"/>
    <col min="52" max="52" width="99.42578125" bestFit="1" customWidth="1"/>
    <col min="53" max="53" width="93.42578125" bestFit="1" customWidth="1"/>
    <col min="54" max="54" width="9" bestFit="1" customWidth="1"/>
    <col min="55" max="55" width="5.85546875" bestFit="1" customWidth="1"/>
    <col min="56" max="56" width="8.85546875" bestFit="1" customWidth="1"/>
    <col min="57" max="57" width="133.7109375" bestFit="1" customWidth="1"/>
    <col min="58" max="58" width="85.42578125" bestFit="1" customWidth="1"/>
    <col min="59" max="59" width="9" bestFit="1" customWidth="1"/>
    <col min="60" max="60" width="5.85546875" bestFit="1" customWidth="1"/>
    <col min="61" max="61" width="8.140625" bestFit="1" customWidth="1"/>
    <col min="62" max="62" width="154.42578125" bestFit="1" customWidth="1"/>
    <col min="63" max="63" width="81.42578125" bestFit="1" customWidth="1"/>
    <col min="64" max="64" width="9" bestFit="1" customWidth="1"/>
    <col min="65" max="65" width="5.85546875" bestFit="1" customWidth="1"/>
    <col min="66" max="66" width="8.42578125" bestFit="1" customWidth="1"/>
    <col min="67" max="67" width="55.7109375" bestFit="1" customWidth="1"/>
    <col min="68" max="68" width="80.42578125" bestFit="1" customWidth="1"/>
    <col min="69" max="69" width="9" bestFit="1" customWidth="1"/>
    <col min="70" max="70" width="5.85546875" bestFit="1" customWidth="1"/>
    <col min="71" max="71" width="6.7109375" bestFit="1" customWidth="1"/>
    <col min="72" max="72" width="109.28515625" bestFit="1" customWidth="1"/>
    <col min="73" max="73" width="77.42578125" bestFit="1" customWidth="1"/>
    <col min="74" max="74" width="9" bestFit="1" customWidth="1"/>
    <col min="75" max="75" width="5.85546875" bestFit="1" customWidth="1"/>
    <col min="76" max="76" width="7.28515625" bestFit="1" customWidth="1"/>
    <col min="77" max="77" width="101.7109375" bestFit="1" customWidth="1"/>
    <col min="78" max="78" width="89.28515625" bestFit="1" customWidth="1"/>
    <col min="79" max="79" width="9" bestFit="1" customWidth="1"/>
    <col min="80" max="80" width="5.85546875" bestFit="1" customWidth="1"/>
    <col min="81" max="81" width="8.42578125" bestFit="1" customWidth="1"/>
    <col min="82" max="82" width="92.28515625" bestFit="1" customWidth="1"/>
    <col min="83" max="83" width="89.42578125" bestFit="1" customWidth="1"/>
    <col min="84" max="84" width="9" bestFit="1" customWidth="1"/>
    <col min="85" max="85" width="5.85546875" bestFit="1" customWidth="1"/>
    <col min="86" max="86" width="8.140625" bestFit="1" customWidth="1"/>
    <col min="87" max="87" width="204.85546875" bestFit="1" customWidth="1"/>
    <col min="88" max="88" width="79.7109375" bestFit="1" customWidth="1"/>
    <col min="89" max="89" width="9" bestFit="1" customWidth="1"/>
    <col min="90" max="90" width="5.85546875" bestFit="1" customWidth="1"/>
    <col min="92" max="92" width="125.7109375" bestFit="1" customWidth="1"/>
    <col min="93" max="93" width="81.42578125" bestFit="1" customWidth="1"/>
    <col min="94" max="94" width="9" bestFit="1" customWidth="1"/>
    <col min="95" max="95" width="5.85546875" bestFit="1" customWidth="1"/>
    <col min="96" max="96" width="8.7109375" bestFit="1" customWidth="1"/>
    <col min="97" max="97" width="136.42578125" bestFit="1" customWidth="1"/>
    <col min="98" max="98" width="69.28515625" bestFit="1" customWidth="1"/>
    <col min="99" max="99" width="9" bestFit="1" customWidth="1"/>
    <col min="100" max="100" width="5.85546875" bestFit="1" customWidth="1"/>
    <col min="101" max="101" width="9" bestFit="1" customWidth="1"/>
    <col min="102" max="102" width="85" bestFit="1" customWidth="1"/>
    <col min="103" max="103" width="75.7109375" bestFit="1" customWidth="1"/>
    <col min="104" max="104" width="9" bestFit="1" customWidth="1"/>
    <col min="105" max="105" width="5.85546875" bestFit="1" customWidth="1"/>
    <col min="106" max="106" width="7" bestFit="1" customWidth="1"/>
    <col min="107" max="107" width="139.42578125" bestFit="1" customWidth="1"/>
    <col min="108" max="108" width="79" bestFit="1" customWidth="1"/>
    <col min="109" max="109" width="9" bestFit="1" customWidth="1"/>
    <col min="110" max="111" width="5.85546875" bestFit="1" customWidth="1"/>
    <col min="112" max="112" width="48" bestFit="1" customWidth="1"/>
    <col min="113" max="113" width="79.140625" bestFit="1" customWidth="1"/>
    <col min="114" max="114" width="9" bestFit="1" customWidth="1"/>
    <col min="115" max="115" width="5.85546875" bestFit="1" customWidth="1"/>
    <col min="116" max="116" width="6" bestFit="1" customWidth="1"/>
    <col min="117" max="117" width="82.140625" bestFit="1" customWidth="1"/>
    <col min="118" max="118" width="86" bestFit="1" customWidth="1"/>
    <col min="119" max="119" width="9" bestFit="1" customWidth="1"/>
    <col min="120" max="120" width="5.85546875" bestFit="1" customWidth="1"/>
    <col min="122" max="122" width="7" bestFit="1" customWidth="1"/>
    <col min="123" max="123" width="98.85546875" bestFit="1" customWidth="1"/>
    <col min="124" max="124" width="78.85546875" bestFit="1" customWidth="1"/>
    <col min="125" max="125" width="9" bestFit="1" customWidth="1"/>
    <col min="126" max="126" width="5.85546875" bestFit="1" customWidth="1"/>
    <col min="127" max="127" width="8.42578125" bestFit="1" customWidth="1"/>
    <col min="128" max="128" width="5.85546875" bestFit="1" customWidth="1"/>
    <col min="129" max="129" width="130.140625" bestFit="1" customWidth="1"/>
    <col min="130" max="130" width="83" bestFit="1" customWidth="1"/>
    <col min="131" max="131" width="9" bestFit="1" customWidth="1"/>
    <col min="132" max="132" width="8.42578125" bestFit="1" customWidth="1"/>
    <col min="134" max="134" width="7" bestFit="1" customWidth="1"/>
    <col min="135" max="135" width="43.42578125" bestFit="1" customWidth="1"/>
    <col min="136" max="136" width="85.42578125" bestFit="1" customWidth="1"/>
    <col min="137" max="137" width="9" bestFit="1" customWidth="1"/>
    <col min="138" max="138" width="5.85546875" bestFit="1" customWidth="1"/>
    <col min="139" max="139" width="6.85546875" bestFit="1" customWidth="1"/>
    <col min="140" max="140" width="175.42578125" bestFit="1" customWidth="1"/>
    <col min="141" max="141" width="87" bestFit="1" customWidth="1"/>
    <col min="142" max="142" width="9" bestFit="1" customWidth="1"/>
    <col min="143" max="143" width="5.85546875" bestFit="1" customWidth="1"/>
    <col min="145" max="145" width="74.42578125" bestFit="1" customWidth="1"/>
    <col min="146" max="146" width="72" bestFit="1" customWidth="1"/>
    <col min="147" max="147" width="9" bestFit="1" customWidth="1"/>
    <col min="148" max="148" width="5.85546875" bestFit="1" customWidth="1"/>
    <col min="149" max="149" width="9" bestFit="1" customWidth="1"/>
    <col min="150" max="150" width="89.42578125" bestFit="1" customWidth="1"/>
    <col min="151" max="151" width="73.7109375" bestFit="1" customWidth="1"/>
    <col min="152" max="152" width="9" bestFit="1" customWidth="1"/>
    <col min="153" max="153" width="5.85546875" bestFit="1" customWidth="1"/>
    <col min="154" max="154" width="8.140625" bestFit="1" customWidth="1"/>
    <col min="155" max="155" width="255.7109375" bestFit="1" customWidth="1"/>
    <col min="156" max="156" width="84.42578125" bestFit="1" customWidth="1"/>
    <col min="157" max="157" width="9" bestFit="1" customWidth="1"/>
    <col min="158" max="158" width="5.85546875" bestFit="1" customWidth="1"/>
    <col min="159" max="159" width="8.140625" bestFit="1" customWidth="1"/>
    <col min="160" max="160" width="207.42578125" bestFit="1" customWidth="1"/>
    <col min="161" max="161" width="92.140625" bestFit="1" customWidth="1"/>
    <col min="162" max="162" width="9" bestFit="1" customWidth="1"/>
    <col min="163" max="163" width="5.85546875" bestFit="1" customWidth="1"/>
    <col min="165" max="165" width="121.85546875" bestFit="1" customWidth="1"/>
    <col min="166" max="166" width="90.42578125" bestFit="1" customWidth="1"/>
    <col min="167" max="167" width="9" bestFit="1" customWidth="1"/>
    <col min="168" max="168" width="5.85546875" bestFit="1" customWidth="1"/>
    <col min="169" max="169" width="8.42578125" bestFit="1" customWidth="1"/>
    <col min="170" max="170" width="194.140625" bestFit="1" customWidth="1"/>
    <col min="171" max="171" width="93.85546875" bestFit="1" customWidth="1"/>
    <col min="172" max="172" width="9" bestFit="1" customWidth="1"/>
    <col min="173" max="173" width="5.85546875" bestFit="1" customWidth="1"/>
    <col min="174" max="174" width="8.42578125" bestFit="1" customWidth="1"/>
    <col min="175" max="175" width="84.7109375" bestFit="1" customWidth="1"/>
    <col min="176" max="176" width="76.7109375" bestFit="1" customWidth="1"/>
    <col min="177" max="177" width="9" bestFit="1" customWidth="1"/>
    <col min="178" max="178" width="5.85546875" bestFit="1" customWidth="1"/>
    <col min="179" max="179" width="8.85546875" bestFit="1" customWidth="1"/>
    <col min="180" max="180" width="95.42578125" bestFit="1" customWidth="1"/>
    <col min="181" max="181" width="71.7109375" bestFit="1" customWidth="1"/>
    <col min="182" max="182" width="9" bestFit="1" customWidth="1"/>
    <col min="183" max="183" width="5.85546875" bestFit="1" customWidth="1"/>
    <col min="184" max="184" width="8.28515625" bestFit="1" customWidth="1"/>
    <col min="185" max="185" width="117.85546875" bestFit="1" customWidth="1"/>
    <col min="186" max="186" width="78.28515625" bestFit="1" customWidth="1"/>
    <col min="187" max="187" width="9" bestFit="1" customWidth="1"/>
    <col min="188" max="188" width="5.85546875" bestFit="1" customWidth="1"/>
    <col min="189" max="189" width="8.42578125" bestFit="1" customWidth="1"/>
    <col min="190" max="190" width="255.7109375" bestFit="1" customWidth="1"/>
    <col min="191" max="191" width="76.85546875" bestFit="1" customWidth="1"/>
    <col min="192" max="192" width="9" bestFit="1" customWidth="1"/>
    <col min="193" max="193" width="5.85546875" bestFit="1" customWidth="1"/>
    <col min="194" max="195" width="7.42578125" bestFit="1" customWidth="1"/>
    <col min="196" max="196" width="112" bestFit="1" customWidth="1"/>
    <col min="197" max="197" width="73.42578125" bestFit="1" customWidth="1"/>
    <col min="198" max="198" width="9" bestFit="1" customWidth="1"/>
    <col min="199" max="199" width="5.85546875" bestFit="1" customWidth="1"/>
    <col min="200" max="200" width="6.85546875" bestFit="1" customWidth="1"/>
    <col min="201" max="201" width="174.42578125" bestFit="1" customWidth="1"/>
    <col min="202" max="202" width="70.140625" bestFit="1" customWidth="1"/>
    <col min="203" max="203" width="9" bestFit="1" customWidth="1"/>
    <col min="204" max="204" width="5.85546875" bestFit="1" customWidth="1"/>
    <col min="205" max="205" width="11.5703125" bestFit="1" customWidth="1"/>
  </cols>
  <sheetData>
    <row r="1" spans="1:412" x14ac:dyDescent="0.25">
      <c r="A1" s="17" t="s">
        <v>466</v>
      </c>
      <c r="B1" s="17"/>
      <c r="C1" s="17"/>
      <c r="D1" s="17"/>
      <c r="E1" s="35" t="s">
        <v>234</v>
      </c>
      <c r="F1" s="35"/>
      <c r="G1" s="35"/>
      <c r="H1" s="35"/>
      <c r="I1" s="35"/>
      <c r="J1" s="35"/>
      <c r="K1" s="35" t="s">
        <v>240</v>
      </c>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t="s">
        <v>235</v>
      </c>
      <c r="AP1" s="35"/>
      <c r="AQ1" s="35"/>
      <c r="AR1" s="35"/>
      <c r="AS1" s="35"/>
      <c r="AT1" s="35"/>
      <c r="AU1" s="35"/>
      <c r="AV1" s="35"/>
      <c r="AW1" s="35"/>
      <c r="AX1" s="35"/>
      <c r="AY1" s="35"/>
      <c r="AZ1" s="35"/>
      <c r="BA1" s="35"/>
      <c r="BB1" s="35"/>
      <c r="BC1" s="35"/>
      <c r="BD1" s="35" t="s">
        <v>241</v>
      </c>
      <c r="BE1" s="35"/>
      <c r="BF1" s="35"/>
      <c r="BG1" s="35"/>
      <c r="BH1" s="35"/>
      <c r="BI1" s="35"/>
      <c r="BJ1" s="35"/>
      <c r="BK1" s="35"/>
      <c r="BL1" s="35"/>
      <c r="BM1" s="35"/>
      <c r="BN1" s="35"/>
      <c r="BO1" s="35"/>
      <c r="BP1" s="35"/>
      <c r="BQ1" s="35"/>
      <c r="BR1" s="35"/>
      <c r="BS1" s="35"/>
      <c r="BT1" s="35"/>
      <c r="BU1" s="35"/>
      <c r="BV1" s="35"/>
      <c r="BW1" s="35"/>
      <c r="BX1" s="35"/>
      <c r="BY1" s="35"/>
      <c r="BZ1" s="35"/>
      <c r="CA1" s="35"/>
      <c r="CB1" s="35"/>
      <c r="CC1" s="35" t="s">
        <v>242</v>
      </c>
      <c r="CD1" s="35"/>
      <c r="CE1" s="35"/>
      <c r="CF1" s="35"/>
      <c r="CG1" s="35"/>
      <c r="CH1" s="35"/>
      <c r="CI1" s="35"/>
      <c r="CJ1" s="35"/>
      <c r="CK1" s="35"/>
      <c r="CL1" s="35"/>
      <c r="CM1" s="35" t="s">
        <v>243</v>
      </c>
      <c r="CN1" s="35"/>
      <c r="CO1" s="35"/>
      <c r="CP1" s="35"/>
      <c r="CQ1" s="35"/>
      <c r="CR1" s="35"/>
      <c r="CS1" s="35"/>
      <c r="CT1" s="35"/>
      <c r="CU1" s="35"/>
      <c r="CV1" s="35"/>
      <c r="CW1" s="35" t="s">
        <v>236</v>
      </c>
      <c r="CX1" s="35"/>
      <c r="CY1" s="35"/>
      <c r="CZ1" s="35"/>
      <c r="DA1" s="35"/>
      <c r="DB1" s="35" t="s">
        <v>237</v>
      </c>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t="s">
        <v>238</v>
      </c>
      <c r="EO1" s="35"/>
      <c r="EP1" s="35"/>
      <c r="EQ1" s="35"/>
      <c r="ER1" s="35"/>
      <c r="ES1" s="35"/>
      <c r="ET1" s="35"/>
      <c r="EU1" s="35"/>
      <c r="EV1" s="35"/>
      <c r="EW1" s="35"/>
      <c r="EX1" s="35" t="s">
        <v>239</v>
      </c>
      <c r="EY1" s="35"/>
      <c r="EZ1" s="35"/>
      <c r="FA1" s="35"/>
      <c r="FB1" s="35"/>
      <c r="FC1" s="35"/>
      <c r="FD1" s="35"/>
      <c r="FE1" s="35"/>
      <c r="FF1" s="35"/>
      <c r="FG1" s="35"/>
      <c r="FH1" s="35"/>
      <c r="FI1" s="35"/>
      <c r="FJ1" s="35"/>
      <c r="FK1" s="35"/>
      <c r="FL1" s="35"/>
      <c r="FM1" s="35"/>
      <c r="FN1" s="35"/>
      <c r="FO1" s="35"/>
      <c r="FP1" s="35"/>
      <c r="FQ1" s="35"/>
      <c r="FR1" s="35" t="s">
        <v>246</v>
      </c>
      <c r="FS1" s="35"/>
      <c r="FT1" s="35"/>
      <c r="FU1" s="35"/>
      <c r="FV1" s="35"/>
      <c r="FW1" s="35"/>
      <c r="FX1" s="35"/>
      <c r="FY1" s="35"/>
      <c r="FZ1" s="35"/>
      <c r="GA1" s="35"/>
      <c r="GB1" s="35"/>
      <c r="GC1" s="35"/>
      <c r="GD1" s="35"/>
      <c r="GE1" s="35"/>
      <c r="GF1" s="35"/>
      <c r="GG1" s="35"/>
      <c r="GH1" s="35"/>
      <c r="GI1" s="35"/>
      <c r="GJ1" s="35"/>
      <c r="GK1" s="35"/>
      <c r="GL1" s="35" t="s">
        <v>247</v>
      </c>
      <c r="GM1" s="35"/>
      <c r="GN1" s="35"/>
      <c r="GO1" s="35"/>
      <c r="GP1" s="35"/>
      <c r="GQ1" s="35"/>
      <c r="GR1" s="35" t="s">
        <v>249</v>
      </c>
      <c r="GS1" s="35"/>
      <c r="GT1" s="35"/>
      <c r="GU1" s="35"/>
      <c r="GV1" s="35"/>
      <c r="GW1" s="25" t="s">
        <v>248</v>
      </c>
      <c r="GX1" s="17"/>
      <c r="GY1" s="17"/>
      <c r="GZ1" s="17"/>
      <c r="HA1" s="17"/>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c r="IQ1" s="35"/>
      <c r="IR1" s="35"/>
      <c r="IS1" s="35"/>
      <c r="IT1" s="35"/>
      <c r="IU1" s="35"/>
      <c r="IV1" s="35"/>
      <c r="IW1" s="35"/>
      <c r="IX1" s="35"/>
      <c r="IY1" s="35"/>
      <c r="IZ1" s="35"/>
      <c r="JA1" s="35"/>
      <c r="JB1" s="35"/>
      <c r="JC1" s="35"/>
      <c r="JD1" s="35"/>
      <c r="JE1" s="35"/>
      <c r="JF1" s="35"/>
      <c r="JG1" s="35"/>
      <c r="JH1" s="35"/>
      <c r="JI1" s="35"/>
      <c r="JJ1" s="35"/>
      <c r="JK1" s="35"/>
      <c r="JL1" s="35"/>
      <c r="JM1" s="35"/>
      <c r="JN1" s="35"/>
      <c r="JO1" s="35"/>
      <c r="JP1" s="35"/>
      <c r="JQ1" s="35"/>
      <c r="JR1" s="35"/>
      <c r="JS1" s="35"/>
      <c r="JT1" s="35"/>
      <c r="JU1" s="35"/>
      <c r="JV1" s="35"/>
      <c r="JW1" s="35"/>
      <c r="JX1" s="35"/>
      <c r="JY1" s="35"/>
      <c r="JZ1" s="35"/>
      <c r="KA1" s="35"/>
      <c r="KB1" s="35"/>
      <c r="KC1" s="35"/>
      <c r="KD1" s="35"/>
      <c r="KE1" s="35"/>
      <c r="KF1" s="35"/>
      <c r="KG1" s="35"/>
      <c r="KH1" s="35"/>
      <c r="KI1" s="35"/>
      <c r="KJ1" s="35"/>
      <c r="KK1" s="35"/>
      <c r="KL1" s="35"/>
      <c r="KM1" s="35"/>
      <c r="KN1" s="35"/>
      <c r="KO1" s="35"/>
      <c r="KP1" s="35"/>
      <c r="KQ1" s="35"/>
      <c r="KR1" s="35"/>
      <c r="KS1" s="35"/>
      <c r="KT1" s="35"/>
      <c r="KU1" s="35"/>
      <c r="KV1" s="35"/>
      <c r="KW1" s="35"/>
      <c r="KX1" s="35"/>
      <c r="KY1" s="35"/>
      <c r="KZ1" s="35"/>
      <c r="LA1" s="35"/>
      <c r="LB1" s="35"/>
      <c r="LC1" s="35"/>
      <c r="LD1" s="35"/>
      <c r="LE1" s="35"/>
      <c r="LF1" s="35"/>
      <c r="LG1" s="35"/>
      <c r="LH1" s="35"/>
      <c r="LI1" s="35"/>
      <c r="LJ1" s="35"/>
      <c r="LK1" s="35"/>
      <c r="LL1" s="35"/>
      <c r="LM1" s="35"/>
      <c r="LN1" s="35"/>
      <c r="LO1" s="35"/>
      <c r="LP1" s="35"/>
      <c r="LQ1" s="35"/>
      <c r="LR1" s="35"/>
      <c r="LS1" s="35"/>
      <c r="LT1" s="35"/>
      <c r="LU1" s="35"/>
      <c r="LV1" s="35"/>
      <c r="LW1" s="35"/>
      <c r="LX1" s="35"/>
      <c r="LY1" s="35"/>
      <c r="LZ1" s="35"/>
      <c r="MA1" s="35"/>
      <c r="MB1" s="35"/>
      <c r="MC1" s="35"/>
      <c r="MD1" s="35"/>
      <c r="ME1" s="35"/>
      <c r="MF1" s="35"/>
      <c r="MG1" s="35"/>
      <c r="MH1" s="35"/>
      <c r="MI1" s="35"/>
      <c r="MJ1" s="35"/>
      <c r="MK1" s="35"/>
      <c r="ML1" s="35"/>
      <c r="MM1" s="35"/>
      <c r="MN1" s="35"/>
      <c r="MO1" s="35"/>
      <c r="MP1" s="35"/>
      <c r="MQ1" s="35"/>
      <c r="MR1" s="35"/>
      <c r="MS1" s="35"/>
      <c r="MT1" s="35"/>
      <c r="MU1" s="35"/>
      <c r="MV1" s="35"/>
      <c r="MW1" s="35"/>
      <c r="MX1" s="35"/>
      <c r="MY1" s="35"/>
      <c r="MZ1" s="35"/>
      <c r="NA1" s="35"/>
      <c r="NB1" s="35"/>
      <c r="NC1" s="35"/>
      <c r="ND1" s="35"/>
      <c r="NE1" s="35"/>
      <c r="NF1" s="35"/>
      <c r="NG1" s="35"/>
      <c r="NH1" s="35"/>
      <c r="NI1" s="35"/>
      <c r="NJ1" s="35"/>
      <c r="NK1" s="35"/>
      <c r="NL1" s="35"/>
      <c r="NM1" s="35"/>
      <c r="NN1" s="35"/>
      <c r="NO1" s="35"/>
      <c r="NP1" s="35"/>
      <c r="NQ1" s="35"/>
      <c r="NR1" s="35"/>
      <c r="NS1" s="35"/>
      <c r="NT1" s="35"/>
      <c r="NU1" s="35"/>
      <c r="NV1" s="35"/>
      <c r="NW1" s="35"/>
      <c r="NX1" s="35"/>
      <c r="NY1" s="35"/>
      <c r="NZ1" s="35"/>
      <c r="OA1" s="35"/>
      <c r="OB1" s="35"/>
      <c r="OC1" s="35"/>
      <c r="OD1" s="35"/>
      <c r="OE1" s="35"/>
      <c r="OF1" s="35"/>
      <c r="OG1" s="35"/>
      <c r="OH1" s="35"/>
      <c r="OI1" s="35"/>
      <c r="OJ1" s="35"/>
      <c r="OK1" s="35"/>
      <c r="OL1" s="35"/>
      <c r="OM1" s="35"/>
      <c r="ON1" s="35"/>
      <c r="OO1" s="35"/>
      <c r="OP1" s="35"/>
      <c r="OQ1" s="35"/>
      <c r="OR1" s="35"/>
      <c r="OS1" s="35"/>
      <c r="OT1" s="35"/>
      <c r="OU1" s="35"/>
      <c r="OV1" s="25"/>
    </row>
    <row r="2" spans="1:412" ht="120" x14ac:dyDescent="0.25">
      <c r="A2" s="17" t="s">
        <v>398</v>
      </c>
      <c r="B2" s="17" t="s">
        <v>396</v>
      </c>
      <c r="C2" s="1" t="s">
        <v>368</v>
      </c>
      <c r="D2" s="1" t="s">
        <v>0</v>
      </c>
      <c r="E2" s="1" t="s">
        <v>1</v>
      </c>
      <c r="F2" s="1" t="s">
        <v>2</v>
      </c>
      <c r="G2" s="1" t="s">
        <v>3</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30</v>
      </c>
      <c r="AI2" s="1" t="s">
        <v>31</v>
      </c>
      <c r="AJ2" s="1" t="s">
        <v>32</v>
      </c>
      <c r="AK2" s="1" t="s">
        <v>33</v>
      </c>
      <c r="AL2" s="1" t="s">
        <v>34</v>
      </c>
      <c r="AM2" s="1" t="s">
        <v>35</v>
      </c>
      <c r="AN2" s="1" t="s">
        <v>36</v>
      </c>
      <c r="AO2" s="1" t="s">
        <v>37</v>
      </c>
      <c r="AP2" s="1" t="s">
        <v>38</v>
      </c>
      <c r="AQ2" s="1" t="s">
        <v>39</v>
      </c>
      <c r="AR2" s="1" t="s">
        <v>40</v>
      </c>
      <c r="AS2" s="1" t="s">
        <v>41</v>
      </c>
      <c r="AT2" s="1" t="s">
        <v>42</v>
      </c>
      <c r="AU2" s="1" t="s">
        <v>43</v>
      </c>
      <c r="AV2" s="1" t="s">
        <v>44</v>
      </c>
      <c r="AW2" s="1" t="s">
        <v>45</v>
      </c>
      <c r="AX2" s="1" t="s">
        <v>46</v>
      </c>
      <c r="AY2" s="1" t="s">
        <v>47</v>
      </c>
      <c r="AZ2" s="1" t="s">
        <v>48</v>
      </c>
      <c r="BA2" s="1" t="s">
        <v>49</v>
      </c>
      <c r="BB2" s="1" t="s">
        <v>50</v>
      </c>
      <c r="BC2" s="1" t="s">
        <v>51</v>
      </c>
      <c r="BD2" s="1" t="s">
        <v>52</v>
      </c>
      <c r="BE2" s="1" t="s">
        <v>53</v>
      </c>
      <c r="BF2" s="1" t="s">
        <v>54</v>
      </c>
      <c r="BG2" s="29" t="s">
        <v>55</v>
      </c>
      <c r="BH2" s="1" t="s">
        <v>56</v>
      </c>
      <c r="BI2" s="1" t="s">
        <v>57</v>
      </c>
      <c r="BJ2" s="1" t="s">
        <v>58</v>
      </c>
      <c r="BK2" s="1" t="s">
        <v>59</v>
      </c>
      <c r="BL2" s="1" t="s">
        <v>60</v>
      </c>
      <c r="BM2" s="1" t="s">
        <v>61</v>
      </c>
      <c r="BN2" s="1" t="s">
        <v>62</v>
      </c>
      <c r="BO2" s="1" t="s">
        <v>63</v>
      </c>
      <c r="BP2" s="1" t="s">
        <v>64</v>
      </c>
      <c r="BQ2" s="1" t="s">
        <v>65</v>
      </c>
      <c r="BR2" s="1" t="s">
        <v>66</v>
      </c>
      <c r="BS2" s="1" t="s">
        <v>67</v>
      </c>
      <c r="BT2" s="1" t="s">
        <v>68</v>
      </c>
      <c r="BU2" s="1" t="s">
        <v>69</v>
      </c>
      <c r="BV2" s="1" t="s">
        <v>70</v>
      </c>
      <c r="BW2" s="1" t="s">
        <v>71</v>
      </c>
      <c r="BX2" s="1" t="s">
        <v>72</v>
      </c>
      <c r="BY2" s="1" t="s">
        <v>73</v>
      </c>
      <c r="BZ2" s="1" t="s">
        <v>74</v>
      </c>
      <c r="CA2" s="1" t="s">
        <v>463</v>
      </c>
      <c r="CB2" s="1" t="s">
        <v>75</v>
      </c>
      <c r="CC2" s="1" t="s">
        <v>288</v>
      </c>
      <c r="CD2" s="1" t="s">
        <v>76</v>
      </c>
      <c r="CE2" s="1" t="s">
        <v>77</v>
      </c>
      <c r="CF2" s="1" t="s">
        <v>78</v>
      </c>
      <c r="CG2" s="1" t="s">
        <v>79</v>
      </c>
      <c r="CH2" s="1" t="s">
        <v>80</v>
      </c>
      <c r="CI2" s="1" t="s">
        <v>81</v>
      </c>
      <c r="CJ2" s="1" t="s">
        <v>82</v>
      </c>
      <c r="CK2" s="1" t="s">
        <v>83</v>
      </c>
      <c r="CL2" s="1" t="s">
        <v>84</v>
      </c>
      <c r="CM2" s="1" t="s">
        <v>85</v>
      </c>
      <c r="CN2" s="1" t="s">
        <v>86</v>
      </c>
      <c r="CO2" s="1" t="s">
        <v>87</v>
      </c>
      <c r="CP2" s="1" t="s">
        <v>88</v>
      </c>
      <c r="CQ2" s="1" t="s">
        <v>89</v>
      </c>
      <c r="CR2" s="1" t="s">
        <v>666</v>
      </c>
      <c r="CS2" s="1" t="s">
        <v>90</v>
      </c>
      <c r="CT2" s="1" t="s">
        <v>91</v>
      </c>
      <c r="CU2" s="1" t="s">
        <v>92</v>
      </c>
      <c r="CV2" s="1" t="s">
        <v>93</v>
      </c>
      <c r="CW2" s="1" t="s">
        <v>94</v>
      </c>
      <c r="CX2" s="1" t="s">
        <v>95</v>
      </c>
      <c r="CY2" s="1" t="s">
        <v>96</v>
      </c>
      <c r="CZ2" s="1" t="s">
        <v>97</v>
      </c>
      <c r="DA2" s="1" t="s">
        <v>98</v>
      </c>
      <c r="DB2" s="1" t="s">
        <v>99</v>
      </c>
      <c r="DC2" s="1" t="s">
        <v>100</v>
      </c>
      <c r="DD2" s="1" t="s">
        <v>101</v>
      </c>
      <c r="DE2" s="1" t="s">
        <v>102</v>
      </c>
      <c r="DF2" s="1" t="s">
        <v>103</v>
      </c>
      <c r="DG2" s="1" t="s">
        <v>104</v>
      </c>
      <c r="DH2" s="1" t="s">
        <v>105</v>
      </c>
      <c r="DI2" s="1" t="s">
        <v>106</v>
      </c>
      <c r="DJ2" s="1" t="s">
        <v>107</v>
      </c>
      <c r="DK2" s="1" t="s">
        <v>108</v>
      </c>
      <c r="DL2" s="1" t="s">
        <v>109</v>
      </c>
      <c r="DM2" s="1" t="s">
        <v>110</v>
      </c>
      <c r="DN2" s="1" t="s">
        <v>111</v>
      </c>
      <c r="DO2" s="1" t="s">
        <v>112</v>
      </c>
      <c r="DP2" s="1" t="s">
        <v>113</v>
      </c>
      <c r="DQ2" s="1" t="s">
        <v>114</v>
      </c>
      <c r="DR2" s="1" t="s">
        <v>674</v>
      </c>
      <c r="DS2" s="1" t="s">
        <v>116</v>
      </c>
      <c r="DT2" s="1" t="s">
        <v>117</v>
      </c>
      <c r="DU2" s="1" t="s">
        <v>118</v>
      </c>
      <c r="DV2" s="1" t="s">
        <v>119</v>
      </c>
      <c r="DW2" s="1" t="s">
        <v>120</v>
      </c>
      <c r="DX2" s="1" t="s">
        <v>464</v>
      </c>
      <c r="DY2" s="1" t="s">
        <v>121</v>
      </c>
      <c r="DZ2" s="1" t="s">
        <v>122</v>
      </c>
      <c r="EA2" s="1" t="s">
        <v>123</v>
      </c>
      <c r="EB2" s="1" t="s">
        <v>124</v>
      </c>
      <c r="EC2" s="1" t="s">
        <v>125</v>
      </c>
      <c r="ED2" s="1" t="s">
        <v>465</v>
      </c>
      <c r="EE2" s="1" t="s">
        <v>126</v>
      </c>
      <c r="EF2" s="1" t="s">
        <v>127</v>
      </c>
      <c r="EG2" s="1" t="s">
        <v>128</v>
      </c>
      <c r="EH2" s="1" t="s">
        <v>129</v>
      </c>
      <c r="EI2" s="1" t="s">
        <v>130</v>
      </c>
      <c r="EJ2" s="1" t="s">
        <v>131</v>
      </c>
      <c r="EK2" s="1" t="s">
        <v>132</v>
      </c>
      <c r="EL2" s="1" t="s">
        <v>133</v>
      </c>
      <c r="EM2" s="1" t="s">
        <v>134</v>
      </c>
      <c r="EN2" s="1" t="s">
        <v>135</v>
      </c>
      <c r="EO2" s="1" t="s">
        <v>136</v>
      </c>
      <c r="EP2" s="1" t="s">
        <v>137</v>
      </c>
      <c r="EQ2" s="1" t="s">
        <v>138</v>
      </c>
      <c r="ER2" s="1" t="s">
        <v>139</v>
      </c>
      <c r="ES2" s="1" t="s">
        <v>667</v>
      </c>
      <c r="ET2" s="1" t="s">
        <v>140</v>
      </c>
      <c r="EU2" s="1" t="s">
        <v>141</v>
      </c>
      <c r="EV2" s="1" t="s">
        <v>142</v>
      </c>
      <c r="EW2" s="1" t="s">
        <v>143</v>
      </c>
      <c r="EX2" s="1" t="s">
        <v>144</v>
      </c>
      <c r="EY2" s="1" t="s">
        <v>145</v>
      </c>
      <c r="EZ2" s="1" t="s">
        <v>146</v>
      </c>
      <c r="FA2" s="1" t="s">
        <v>244</v>
      </c>
      <c r="FB2" s="1" t="s">
        <v>245</v>
      </c>
      <c r="FC2" s="1" t="s">
        <v>147</v>
      </c>
      <c r="FD2" s="1" t="s">
        <v>148</v>
      </c>
      <c r="FE2" s="1" t="s">
        <v>149</v>
      </c>
      <c r="FF2" s="1" t="s">
        <v>150</v>
      </c>
      <c r="FG2" s="1" t="s">
        <v>151</v>
      </c>
      <c r="FH2" s="1" t="s">
        <v>152</v>
      </c>
      <c r="FI2" s="1" t="s">
        <v>153</v>
      </c>
      <c r="FJ2" s="1" t="s">
        <v>154</v>
      </c>
      <c r="FK2" s="1" t="s">
        <v>155</v>
      </c>
      <c r="FL2" s="1" t="s">
        <v>156</v>
      </c>
      <c r="FM2" s="1" t="s">
        <v>157</v>
      </c>
      <c r="FN2" s="1" t="s">
        <v>158</v>
      </c>
      <c r="FO2" s="1" t="s">
        <v>159</v>
      </c>
      <c r="FP2" s="1" t="s">
        <v>160</v>
      </c>
      <c r="FQ2" s="1" t="s">
        <v>161</v>
      </c>
      <c r="FR2" s="1" t="s">
        <v>162</v>
      </c>
      <c r="FS2" s="1" t="s">
        <v>163</v>
      </c>
      <c r="FT2" s="1" t="s">
        <v>164</v>
      </c>
      <c r="FU2" s="1" t="s">
        <v>165</v>
      </c>
      <c r="FV2" s="1" t="s">
        <v>166</v>
      </c>
      <c r="FW2" s="1" t="s">
        <v>360</v>
      </c>
      <c r="FX2" s="1" t="s">
        <v>167</v>
      </c>
      <c r="FY2" s="1" t="s">
        <v>168</v>
      </c>
      <c r="FZ2" s="1" t="s">
        <v>169</v>
      </c>
      <c r="GA2" s="1" t="s">
        <v>170</v>
      </c>
      <c r="GB2" s="1" t="s">
        <v>171</v>
      </c>
      <c r="GC2" s="1" t="s">
        <v>172</v>
      </c>
      <c r="GD2" s="1" t="s">
        <v>173</v>
      </c>
      <c r="GE2" s="1" t="s">
        <v>174</v>
      </c>
      <c r="GF2" s="1" t="s">
        <v>175</v>
      </c>
      <c r="GG2" s="1" t="s">
        <v>176</v>
      </c>
      <c r="GH2" s="1" t="s">
        <v>177</v>
      </c>
      <c r="GI2" s="1" t="s">
        <v>178</v>
      </c>
      <c r="GJ2" s="1" t="s">
        <v>179</v>
      </c>
      <c r="GK2" s="1" t="s">
        <v>180</v>
      </c>
      <c r="GL2" s="1" t="s">
        <v>181</v>
      </c>
      <c r="GM2" s="1" t="s">
        <v>182</v>
      </c>
      <c r="GN2" s="1" t="s">
        <v>183</v>
      </c>
      <c r="GO2" s="1" t="s">
        <v>184</v>
      </c>
      <c r="GP2" s="1" t="s">
        <v>185</v>
      </c>
      <c r="GQ2" s="1" t="s">
        <v>186</v>
      </c>
      <c r="GR2" s="1" t="s">
        <v>187</v>
      </c>
      <c r="GS2" s="1" t="s">
        <v>188</v>
      </c>
      <c r="GT2" s="1" t="s">
        <v>189</v>
      </c>
      <c r="GU2" s="1" t="s">
        <v>190</v>
      </c>
      <c r="GV2" s="1" t="s">
        <v>191</v>
      </c>
      <c r="GW2" s="1" t="s">
        <v>346</v>
      </c>
      <c r="GX2" s="17"/>
      <c r="GY2" s="17"/>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29"/>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row>
    <row r="3" spans="1:412" ht="15.75" x14ac:dyDescent="0.25">
      <c r="A3" s="18" t="s">
        <v>579</v>
      </c>
      <c r="B3" s="18" t="s">
        <v>580</v>
      </c>
      <c r="C3" s="18" t="s">
        <v>369</v>
      </c>
      <c r="D3" s="10" t="s">
        <v>578</v>
      </c>
      <c r="E3" s="18">
        <v>16</v>
      </c>
      <c r="F3" s="18">
        <v>14</v>
      </c>
      <c r="G3" s="18" t="s">
        <v>400</v>
      </c>
      <c r="H3" s="10" t="s">
        <v>402</v>
      </c>
      <c r="I3" s="18" t="s">
        <v>684</v>
      </c>
      <c r="J3" s="18">
        <f>(F3/E3)</f>
        <v>0.875</v>
      </c>
      <c r="K3" s="18"/>
      <c r="L3" s="18"/>
      <c r="M3" s="18" t="s">
        <v>193</v>
      </c>
      <c r="N3" s="18" t="s">
        <v>194</v>
      </c>
      <c r="O3" s="18" t="s">
        <v>404</v>
      </c>
      <c r="P3" s="18"/>
      <c r="Q3" s="18"/>
      <c r="R3" s="18"/>
      <c r="S3" s="18" t="s">
        <v>195</v>
      </c>
      <c r="T3" s="18" t="s">
        <v>196</v>
      </c>
      <c r="U3" s="18" t="s">
        <v>669</v>
      </c>
      <c r="V3" s="18"/>
      <c r="W3" s="18"/>
      <c r="X3" s="18"/>
      <c r="Y3" s="18" t="s">
        <v>349</v>
      </c>
      <c r="Z3" s="18" t="s">
        <v>197</v>
      </c>
      <c r="AA3" s="18" t="s">
        <v>669</v>
      </c>
      <c r="AB3" s="18"/>
      <c r="AC3" s="18"/>
      <c r="AD3" s="18"/>
      <c r="AE3" s="18" t="s">
        <v>198</v>
      </c>
      <c r="AF3" s="18" t="s">
        <v>199</v>
      </c>
      <c r="AG3" s="18" t="s">
        <v>563</v>
      </c>
      <c r="AH3" s="18"/>
      <c r="AI3" s="18"/>
      <c r="AJ3" s="18"/>
      <c r="AK3" s="18" t="s">
        <v>350</v>
      </c>
      <c r="AL3" s="18" t="s">
        <v>200</v>
      </c>
      <c r="AM3" s="18" t="s">
        <v>564</v>
      </c>
      <c r="AN3" s="18"/>
      <c r="AO3" s="18"/>
      <c r="AP3" s="18" t="s">
        <v>351</v>
      </c>
      <c r="AQ3" s="18" t="s">
        <v>201</v>
      </c>
      <c r="AR3" s="18" t="s">
        <v>670</v>
      </c>
      <c r="AS3" s="18">
        <v>0.25</v>
      </c>
      <c r="AT3" s="18"/>
      <c r="AU3" s="18" t="s">
        <v>274</v>
      </c>
      <c r="AV3" s="18" t="s">
        <v>202</v>
      </c>
      <c r="AW3" s="18" t="s">
        <v>676</v>
      </c>
      <c r="AX3" s="18">
        <v>0.5</v>
      </c>
      <c r="AY3" s="18"/>
      <c r="AZ3" s="18" t="s">
        <v>276</v>
      </c>
      <c r="BA3" s="18" t="s">
        <v>203</v>
      </c>
      <c r="BB3" s="33" t="s">
        <v>702</v>
      </c>
      <c r="BC3" s="18">
        <v>1</v>
      </c>
      <c r="BD3" s="18"/>
      <c r="BE3" s="18" t="s">
        <v>278</v>
      </c>
      <c r="BF3" s="3" t="s">
        <v>204</v>
      </c>
      <c r="BG3" s="33" t="s">
        <v>703</v>
      </c>
      <c r="BH3" s="18">
        <v>0.75</v>
      </c>
      <c r="BI3" s="18"/>
      <c r="BJ3" s="18" t="s">
        <v>281</v>
      </c>
      <c r="BK3" s="18" t="s">
        <v>205</v>
      </c>
      <c r="BL3" s="18" t="s">
        <v>411</v>
      </c>
      <c r="BM3" s="18"/>
      <c r="BN3" s="18"/>
      <c r="BO3" s="18" t="s">
        <v>352</v>
      </c>
      <c r="BP3" s="18" t="s">
        <v>206</v>
      </c>
      <c r="BQ3" s="34" t="s">
        <v>705</v>
      </c>
      <c r="BR3" s="18">
        <v>0.25</v>
      </c>
      <c r="BS3" s="18"/>
      <c r="BT3" s="18" t="s">
        <v>285</v>
      </c>
      <c r="BU3" s="18" t="s">
        <v>207</v>
      </c>
      <c r="BV3" s="18" t="s">
        <v>707</v>
      </c>
      <c r="BW3" s="18">
        <v>0.25</v>
      </c>
      <c r="BX3" s="18"/>
      <c r="BY3" s="18" t="s">
        <v>353</v>
      </c>
      <c r="BZ3" s="18" t="s">
        <v>208</v>
      </c>
      <c r="CA3" s="34" t="s">
        <v>708</v>
      </c>
      <c r="CB3" s="18">
        <v>0.25</v>
      </c>
      <c r="CC3" s="18"/>
      <c r="CD3" s="18" t="s">
        <v>354</v>
      </c>
      <c r="CE3" s="18" t="s">
        <v>209</v>
      </c>
      <c r="CF3" s="18" t="s">
        <v>710</v>
      </c>
      <c r="CG3" s="18">
        <v>0.25</v>
      </c>
      <c r="CH3" s="18"/>
      <c r="CI3" s="18" t="s">
        <v>355</v>
      </c>
      <c r="CJ3" s="18" t="s">
        <v>210</v>
      </c>
      <c r="CK3" s="18" t="s">
        <v>475</v>
      </c>
      <c r="CL3" s="18">
        <v>1</v>
      </c>
      <c r="CM3" s="18"/>
      <c r="CN3" s="18" t="s">
        <v>292</v>
      </c>
      <c r="CO3" s="18" t="s">
        <v>211</v>
      </c>
      <c r="CP3" s="18" t="s">
        <v>672</v>
      </c>
      <c r="CQ3" s="18"/>
      <c r="CR3" s="18"/>
      <c r="CS3" s="18" t="s">
        <v>295</v>
      </c>
      <c r="CT3" s="18" t="s">
        <v>212</v>
      </c>
      <c r="CU3" s="18" t="s">
        <v>671</v>
      </c>
      <c r="CV3" s="18">
        <v>0.75</v>
      </c>
      <c r="CW3" s="18"/>
      <c r="CX3" s="18" t="s">
        <v>298</v>
      </c>
      <c r="CY3" s="18" t="s">
        <v>213</v>
      </c>
      <c r="CZ3" s="34" t="s">
        <v>711</v>
      </c>
      <c r="DA3" s="18">
        <v>1</v>
      </c>
      <c r="DB3" s="18"/>
      <c r="DC3" s="4" t="s">
        <v>301</v>
      </c>
      <c r="DD3" s="18" t="s">
        <v>214</v>
      </c>
      <c r="DE3" s="18" t="s">
        <v>673</v>
      </c>
      <c r="DF3" s="18">
        <v>1</v>
      </c>
      <c r="DG3" s="18"/>
      <c r="DH3" s="4" t="s">
        <v>304</v>
      </c>
      <c r="DI3" s="18" t="s">
        <v>215</v>
      </c>
      <c r="DJ3" s="18" t="s">
        <v>568</v>
      </c>
      <c r="DK3" s="18">
        <v>1</v>
      </c>
      <c r="DL3" s="18"/>
      <c r="DM3" s="4" t="s">
        <v>305</v>
      </c>
      <c r="DN3" s="18" t="s">
        <v>216</v>
      </c>
      <c r="DO3" s="18" t="s">
        <v>713</v>
      </c>
      <c r="DP3" s="18">
        <v>0.25</v>
      </c>
      <c r="DQ3" s="18">
        <v>60</v>
      </c>
      <c r="DR3" s="18">
        <v>50</v>
      </c>
      <c r="DS3" s="4" t="s">
        <v>307</v>
      </c>
      <c r="DT3" s="18" t="s">
        <v>217</v>
      </c>
      <c r="DU3" s="18" t="s">
        <v>675</v>
      </c>
      <c r="DV3" s="18">
        <f>(DR3/DQ3)</f>
        <v>0.83333333333333337</v>
      </c>
      <c r="DW3" s="18">
        <v>2</v>
      </c>
      <c r="DX3" s="18">
        <v>2</v>
      </c>
      <c r="DY3" s="4" t="s">
        <v>310</v>
      </c>
      <c r="DZ3" s="18" t="s">
        <v>218</v>
      </c>
      <c r="EA3" s="18" t="s">
        <v>544</v>
      </c>
      <c r="EB3" s="18">
        <f>(DX3/DW3)</f>
        <v>1</v>
      </c>
      <c r="EC3" s="18">
        <v>3</v>
      </c>
      <c r="ED3" s="18">
        <v>2</v>
      </c>
      <c r="EE3" s="4" t="s">
        <v>313</v>
      </c>
      <c r="EF3" s="18" t="s">
        <v>219</v>
      </c>
      <c r="EG3" s="18" t="s">
        <v>677</v>
      </c>
      <c r="EH3" s="18">
        <f>(ED3/EC3)</f>
        <v>0.66666666666666663</v>
      </c>
      <c r="EI3" s="18"/>
      <c r="EJ3" s="4" t="s">
        <v>356</v>
      </c>
      <c r="EK3" s="18" t="s">
        <v>220</v>
      </c>
      <c r="EL3" s="18" t="s">
        <v>713</v>
      </c>
      <c r="EM3" s="18">
        <v>0.25</v>
      </c>
      <c r="EN3" s="18"/>
      <c r="EO3" s="4" t="s">
        <v>357</v>
      </c>
      <c r="EP3" s="18" t="s">
        <v>221</v>
      </c>
      <c r="EQ3" s="18" t="s">
        <v>678</v>
      </c>
      <c r="ER3" s="18">
        <v>0</v>
      </c>
      <c r="ES3" s="18"/>
      <c r="ET3" s="4" t="s">
        <v>358</v>
      </c>
      <c r="EU3" s="18" t="s">
        <v>222</v>
      </c>
      <c r="EV3" s="18" t="s">
        <v>679</v>
      </c>
      <c r="EW3" s="18">
        <v>0.25</v>
      </c>
      <c r="EX3" s="18"/>
      <c r="EY3" s="4" t="s">
        <v>321</v>
      </c>
      <c r="EZ3" s="18" t="s">
        <v>223</v>
      </c>
      <c r="FA3" s="18" t="s">
        <v>640</v>
      </c>
      <c r="FB3" s="18"/>
      <c r="FC3" s="18"/>
      <c r="FD3" s="4" t="s">
        <v>323</v>
      </c>
      <c r="FE3" s="18" t="s">
        <v>224</v>
      </c>
      <c r="FF3" s="18" t="s">
        <v>680</v>
      </c>
      <c r="FG3" s="18"/>
      <c r="FH3" s="18"/>
      <c r="FI3" s="4" t="s">
        <v>326</v>
      </c>
      <c r="FJ3" s="18" t="s">
        <v>225</v>
      </c>
      <c r="FK3" s="18" t="s">
        <v>681</v>
      </c>
      <c r="FL3" s="18">
        <v>1</v>
      </c>
      <c r="FM3" s="18"/>
      <c r="FN3" s="4" t="s">
        <v>327</v>
      </c>
      <c r="FO3" s="18" t="s">
        <v>226</v>
      </c>
      <c r="FP3" s="18" t="s">
        <v>682</v>
      </c>
      <c r="FQ3" s="18">
        <v>1</v>
      </c>
      <c r="FR3" s="18"/>
      <c r="FS3" s="4" t="s">
        <v>329</v>
      </c>
      <c r="FT3" s="18" t="s">
        <v>227</v>
      </c>
      <c r="FU3" s="18" t="s">
        <v>446</v>
      </c>
      <c r="FV3" s="18"/>
      <c r="FW3" s="18"/>
      <c r="FX3" s="4" t="s">
        <v>332</v>
      </c>
      <c r="FY3" s="18" t="s">
        <v>228</v>
      </c>
      <c r="FZ3" s="18" t="s">
        <v>576</v>
      </c>
      <c r="GA3" s="18"/>
      <c r="GB3" s="18"/>
      <c r="GC3" s="4" t="s">
        <v>335</v>
      </c>
      <c r="GD3" s="18" t="s">
        <v>229</v>
      </c>
      <c r="GE3" s="18" t="s">
        <v>576</v>
      </c>
      <c r="GF3" s="18"/>
      <c r="GG3" s="18"/>
      <c r="GH3" s="4" t="s">
        <v>338</v>
      </c>
      <c r="GI3" s="3" t="s">
        <v>230</v>
      </c>
      <c r="GJ3" s="27" t="s">
        <v>576</v>
      </c>
      <c r="GK3" s="18"/>
      <c r="GL3" s="18"/>
      <c r="GM3" s="18"/>
      <c r="GN3" s="4" t="s">
        <v>342</v>
      </c>
      <c r="GO3" s="18" t="s">
        <v>231</v>
      </c>
      <c r="GP3" s="18" t="s">
        <v>689</v>
      </c>
      <c r="GQ3" s="17"/>
      <c r="GR3" s="18"/>
      <c r="GS3" s="4" t="s">
        <v>348</v>
      </c>
      <c r="GT3" s="18" t="s">
        <v>232</v>
      </c>
      <c r="GU3" s="18" t="s">
        <v>683</v>
      </c>
      <c r="GV3" s="18">
        <v>0.25</v>
      </c>
      <c r="GW3" s="28">
        <f xml:space="preserve"> AVERAGE(J3, P3, V3, AB3, AH3, AN3, AS3, AX3, BC3, BH3, BM3, BR3, BW3, CB3, CG3, CL3, CQ3, CV3, DA3, DF3, DK3, DP3, DV3, EB3, EH3, EM3, ER3, EW3, FB3, FG3, FL3, FQ3, FV3, GA3, GF3, GK3, GQ3, GV3)*100</f>
        <v>60.9375</v>
      </c>
      <c r="GX3" s="18"/>
      <c r="GY3" s="18"/>
      <c r="GZ3" s="18"/>
      <c r="HA3" s="3"/>
      <c r="HB3" s="18"/>
      <c r="HC3" s="18"/>
      <c r="HD3" s="18"/>
      <c r="HE3" s="10"/>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8"/>
      <c r="IX3" s="18"/>
      <c r="IY3" s="18"/>
      <c r="IZ3" s="18"/>
      <c r="JA3" s="18"/>
      <c r="JB3" s="18"/>
      <c r="JC3" s="3"/>
      <c r="JD3" s="18"/>
      <c r="JE3" s="18"/>
      <c r="JF3" s="18"/>
      <c r="JG3" s="18"/>
      <c r="JH3" s="18"/>
      <c r="JI3" s="18"/>
      <c r="JJ3" s="18"/>
      <c r="JK3" s="18"/>
      <c r="JL3" s="18"/>
      <c r="JM3" s="18"/>
      <c r="JN3" s="18"/>
      <c r="JO3" s="18"/>
      <c r="JP3" s="18"/>
      <c r="JQ3" s="18"/>
      <c r="JR3" s="18"/>
      <c r="JS3" s="18"/>
      <c r="JT3" s="18"/>
      <c r="JU3" s="18"/>
      <c r="JV3" s="18"/>
      <c r="JW3" s="18"/>
      <c r="JX3" s="18"/>
      <c r="JY3" s="18"/>
      <c r="JZ3" s="18"/>
      <c r="KA3" s="18"/>
      <c r="KB3" s="18"/>
      <c r="KC3" s="18"/>
      <c r="KD3" s="18"/>
      <c r="KE3" s="18"/>
      <c r="KF3" s="18"/>
      <c r="KG3" s="18"/>
      <c r="KH3" s="18"/>
      <c r="KI3" s="18"/>
      <c r="KJ3" s="18"/>
      <c r="KK3" s="18"/>
      <c r="KL3" s="18"/>
      <c r="KM3" s="18"/>
      <c r="KN3" s="18"/>
      <c r="KO3" s="18"/>
      <c r="KP3" s="18"/>
      <c r="KQ3" s="18"/>
      <c r="KR3" s="18"/>
      <c r="KS3" s="18"/>
      <c r="KT3" s="18"/>
      <c r="KU3" s="18"/>
      <c r="KV3" s="18"/>
      <c r="KW3" s="18"/>
      <c r="KX3" s="18"/>
      <c r="KY3" s="18"/>
      <c r="KZ3" s="18"/>
      <c r="LA3" s="4"/>
      <c r="LB3" s="18"/>
      <c r="LC3" s="18"/>
      <c r="LD3" s="18"/>
      <c r="LE3" s="18"/>
      <c r="LF3" s="4"/>
      <c r="LG3" s="18"/>
      <c r="LH3" s="18"/>
      <c r="LI3" s="18"/>
      <c r="LJ3" s="18"/>
      <c r="LK3" s="4"/>
      <c r="LL3" s="18"/>
      <c r="LM3" s="18"/>
      <c r="LN3" s="18"/>
      <c r="LO3" s="18"/>
      <c r="LP3" s="18"/>
      <c r="LQ3" s="4"/>
      <c r="LR3" s="18"/>
      <c r="LS3" s="18"/>
      <c r="LT3" s="18"/>
      <c r="LU3" s="18"/>
      <c r="LV3" s="18"/>
      <c r="LW3" s="4"/>
      <c r="LX3" s="18"/>
      <c r="LY3" s="18"/>
      <c r="LZ3" s="18"/>
      <c r="MA3" s="18"/>
      <c r="MB3" s="18"/>
      <c r="MC3" s="4"/>
      <c r="MD3" s="18"/>
      <c r="ME3" s="18"/>
      <c r="MF3" s="18"/>
      <c r="MG3" s="18"/>
      <c r="MH3" s="4"/>
      <c r="MI3" s="18"/>
      <c r="MJ3" s="18"/>
      <c r="MK3" s="18"/>
      <c r="ML3" s="18"/>
      <c r="MM3" s="4"/>
      <c r="MN3" s="18"/>
      <c r="MO3" s="18"/>
      <c r="MP3" s="18"/>
      <c r="MQ3" s="18"/>
      <c r="MR3" s="18"/>
      <c r="MS3" s="4"/>
      <c r="MT3" s="18"/>
      <c r="MU3" s="18"/>
      <c r="MV3" s="18"/>
      <c r="MW3" s="18"/>
      <c r="MX3" s="4"/>
      <c r="MY3" s="18"/>
      <c r="MZ3" s="18"/>
      <c r="NA3" s="18"/>
      <c r="NB3" s="18"/>
      <c r="NC3" s="4"/>
      <c r="ND3" s="18"/>
      <c r="NE3" s="18"/>
      <c r="NF3" s="18"/>
      <c r="NG3" s="18"/>
      <c r="NH3" s="4"/>
      <c r="NI3" s="18"/>
      <c r="NJ3" s="18"/>
      <c r="NK3" s="18"/>
      <c r="NL3" s="18"/>
      <c r="NM3" s="4"/>
      <c r="NN3" s="18"/>
      <c r="NO3" s="18"/>
      <c r="NP3" s="18"/>
      <c r="NQ3" s="18"/>
      <c r="NR3" s="4"/>
      <c r="NS3" s="18"/>
      <c r="NT3" s="18"/>
      <c r="NU3" s="18"/>
      <c r="NV3" s="18"/>
      <c r="NW3" s="4"/>
      <c r="NX3" s="18"/>
      <c r="NY3" s="18"/>
      <c r="NZ3" s="18"/>
      <c r="OA3" s="18"/>
      <c r="OB3" s="4"/>
      <c r="OC3" s="18"/>
      <c r="OD3" s="18"/>
      <c r="OE3" s="18"/>
      <c r="OF3" s="18"/>
      <c r="OG3" s="4"/>
      <c r="OH3" s="3"/>
      <c r="OI3" s="18"/>
      <c r="OJ3" s="18"/>
      <c r="OK3" s="18"/>
      <c r="OL3" s="18"/>
      <c r="OM3" s="4"/>
      <c r="ON3" s="18"/>
      <c r="OO3" s="18"/>
      <c r="OP3" s="17"/>
      <c r="OQ3" s="18"/>
      <c r="OR3" s="4"/>
      <c r="OS3" s="18"/>
      <c r="OT3" s="18"/>
      <c r="OU3" s="18"/>
      <c r="OV3" s="28"/>
    </row>
    <row r="4" spans="1:412" ht="15.75" x14ac:dyDescent="0.25">
      <c r="C4" t="s">
        <v>582</v>
      </c>
      <c r="D4" s="10" t="s">
        <v>581</v>
      </c>
      <c r="E4">
        <v>9</v>
      </c>
      <c r="F4">
        <v>7</v>
      </c>
      <c r="I4" s="18" t="s">
        <v>684</v>
      </c>
      <c r="J4" s="18">
        <f>(F4/E4)</f>
        <v>0.77777777777777779</v>
      </c>
      <c r="O4" s="18" t="s">
        <v>404</v>
      </c>
      <c r="U4" s="18" t="s">
        <v>669</v>
      </c>
      <c r="AA4" s="18" t="s">
        <v>669</v>
      </c>
      <c r="AG4" s="18" t="s">
        <v>563</v>
      </c>
      <c r="AM4" s="18" t="s">
        <v>564</v>
      </c>
      <c r="AR4" t="s">
        <v>686</v>
      </c>
      <c r="AS4">
        <v>0.25</v>
      </c>
      <c r="AW4" s="18" t="s">
        <v>676</v>
      </c>
      <c r="AX4" s="18">
        <v>0.5</v>
      </c>
      <c r="BB4" s="33" t="s">
        <v>702</v>
      </c>
      <c r="BC4" s="18">
        <v>1</v>
      </c>
      <c r="BG4" s="33" t="s">
        <v>703</v>
      </c>
      <c r="BH4" s="18">
        <v>0.75</v>
      </c>
      <c r="BL4" s="18" t="s">
        <v>411</v>
      </c>
      <c r="BQ4" s="34" t="s">
        <v>705</v>
      </c>
      <c r="BR4" s="18">
        <v>0.25</v>
      </c>
      <c r="BV4" s="18" t="s">
        <v>707</v>
      </c>
      <c r="BW4" s="18">
        <v>0.25</v>
      </c>
      <c r="CA4" s="34" t="s">
        <v>708</v>
      </c>
      <c r="CB4" s="18">
        <v>0.25</v>
      </c>
      <c r="CF4" s="18" t="s">
        <v>710</v>
      </c>
      <c r="CG4" s="18">
        <v>0.25</v>
      </c>
      <c r="CK4" s="18" t="s">
        <v>475</v>
      </c>
      <c r="CL4" s="18">
        <v>1</v>
      </c>
      <c r="CP4" s="18" t="s">
        <v>672</v>
      </c>
      <c r="CU4" t="s">
        <v>413</v>
      </c>
      <c r="CZ4" s="34" t="s">
        <v>711</v>
      </c>
      <c r="DA4" s="18">
        <v>1</v>
      </c>
      <c r="DE4" t="s">
        <v>687</v>
      </c>
      <c r="DF4">
        <v>0</v>
      </c>
      <c r="DJ4" s="18" t="s">
        <v>568</v>
      </c>
      <c r="DK4" s="18">
        <v>1</v>
      </c>
      <c r="DO4" s="18" t="s">
        <v>713</v>
      </c>
      <c r="DP4" s="18">
        <v>0.25</v>
      </c>
      <c r="DQ4">
        <v>18</v>
      </c>
      <c r="DR4">
        <v>12</v>
      </c>
      <c r="DU4" t="s">
        <v>688</v>
      </c>
      <c r="DV4" s="18">
        <f>(DR4/DQ4)</f>
        <v>0.66666666666666663</v>
      </c>
      <c r="DW4">
        <v>2</v>
      </c>
      <c r="DX4">
        <v>2</v>
      </c>
      <c r="EA4" s="18" t="s">
        <v>544</v>
      </c>
      <c r="EB4" s="18">
        <f>(DX4/DW4)</f>
        <v>1</v>
      </c>
      <c r="EC4">
        <v>2</v>
      </c>
      <c r="ED4">
        <v>1</v>
      </c>
      <c r="EG4" s="18" t="s">
        <v>677</v>
      </c>
      <c r="EH4" s="18">
        <f>(ED4/EC4)</f>
        <v>0.5</v>
      </c>
      <c r="EL4" s="18" t="s">
        <v>713</v>
      </c>
      <c r="EM4" s="18">
        <v>0.25</v>
      </c>
      <c r="EQ4" s="18" t="s">
        <v>678</v>
      </c>
      <c r="ER4" s="18">
        <v>0</v>
      </c>
      <c r="EV4" s="18" t="s">
        <v>679</v>
      </c>
      <c r="EW4" s="18">
        <v>0.25</v>
      </c>
      <c r="FA4" s="18" t="s">
        <v>640</v>
      </c>
      <c r="FF4" s="18" t="s">
        <v>680</v>
      </c>
      <c r="FK4" s="18" t="s">
        <v>681</v>
      </c>
      <c r="FL4" s="18">
        <v>1</v>
      </c>
      <c r="FP4" s="18" t="s">
        <v>682</v>
      </c>
      <c r="FQ4" s="18">
        <v>1</v>
      </c>
      <c r="FU4" s="18" t="s">
        <v>446</v>
      </c>
      <c r="FZ4" s="18" t="s">
        <v>576</v>
      </c>
      <c r="GE4" s="18" t="s">
        <v>576</v>
      </c>
      <c r="GJ4" s="27" t="s">
        <v>576</v>
      </c>
      <c r="GP4" s="18" t="s">
        <v>689</v>
      </c>
      <c r="GU4" s="18" t="s">
        <v>683</v>
      </c>
      <c r="GV4" s="18">
        <v>0.25</v>
      </c>
      <c r="GW4" s="28">
        <f xml:space="preserve"> AVERAGE(J4, P4, V4, AB4, AH4, AN4, AS4, AX4, BC4, BH4, BM4, BR4, BW4, CB4, CG4, CL4, CQ4, CV4, DA4, DF4, DK4, DP4, DV4, EB4, EH4, EM4, ER4, EW4, FB4, FG4, FL4, FQ4, FV4, GA4, GF4, GK4, GQ4, GV4)*100</f>
        <v>54.106280193236714</v>
      </c>
    </row>
    <row r="5" spans="1:412" ht="15.75" x14ac:dyDescent="0.25">
      <c r="C5" t="s">
        <v>692</v>
      </c>
      <c r="D5" s="10" t="s">
        <v>691</v>
      </c>
      <c r="E5">
        <v>13</v>
      </c>
      <c r="F5">
        <v>5</v>
      </c>
      <c r="I5" t="s">
        <v>690</v>
      </c>
      <c r="J5" s="18">
        <f>(F5/E5)</f>
        <v>0.38461538461538464</v>
      </c>
      <c r="O5" s="18" t="s">
        <v>404</v>
      </c>
      <c r="U5" s="18" t="s">
        <v>669</v>
      </c>
      <c r="AA5" s="18" t="s">
        <v>669</v>
      </c>
      <c r="AG5" s="18" t="s">
        <v>563</v>
      </c>
      <c r="AM5" s="18" t="s">
        <v>564</v>
      </c>
      <c r="AR5" t="s">
        <v>693</v>
      </c>
      <c r="AS5">
        <v>0</v>
      </c>
      <c r="AW5" s="18" t="s">
        <v>676</v>
      </c>
      <c r="AX5" s="18">
        <v>0.5</v>
      </c>
      <c r="BB5" s="33" t="s">
        <v>702</v>
      </c>
      <c r="BC5" s="18">
        <v>1</v>
      </c>
      <c r="BG5" s="33" t="s">
        <v>703</v>
      </c>
      <c r="BH5" s="18">
        <v>0.75</v>
      </c>
      <c r="BL5" s="18" t="s">
        <v>411</v>
      </c>
      <c r="BQ5" s="34" t="s">
        <v>705</v>
      </c>
      <c r="BR5" s="18">
        <v>0.25</v>
      </c>
      <c r="BV5" s="18" t="s">
        <v>707</v>
      </c>
      <c r="BW5" s="18">
        <v>0.25</v>
      </c>
      <c r="CA5" s="34" t="s">
        <v>708</v>
      </c>
      <c r="CB5" s="18">
        <v>0.25</v>
      </c>
      <c r="CF5" s="18" t="s">
        <v>710</v>
      </c>
      <c r="CG5" s="18">
        <v>0.25</v>
      </c>
      <c r="CK5" s="18" t="s">
        <v>475</v>
      </c>
      <c r="CL5" s="18">
        <v>1</v>
      </c>
      <c r="CP5" s="18" t="s">
        <v>672</v>
      </c>
      <c r="CU5" s="17" t="s">
        <v>413</v>
      </c>
      <c r="CZ5" s="34" t="s">
        <v>711</v>
      </c>
      <c r="DA5" s="18">
        <v>1</v>
      </c>
      <c r="DE5" s="17" t="s">
        <v>687</v>
      </c>
      <c r="DF5" s="17">
        <v>0</v>
      </c>
      <c r="DJ5" s="18" t="s">
        <v>568</v>
      </c>
      <c r="DK5" s="18">
        <v>1</v>
      </c>
      <c r="DO5" s="18" t="s">
        <v>713</v>
      </c>
      <c r="DP5" s="18">
        <v>0.25</v>
      </c>
      <c r="DQ5">
        <v>18</v>
      </c>
      <c r="DR5">
        <v>12</v>
      </c>
      <c r="DU5" s="17" t="s">
        <v>688</v>
      </c>
      <c r="DV5" s="18">
        <f>(DR5/DQ5)</f>
        <v>0.66666666666666663</v>
      </c>
      <c r="DW5">
        <v>2</v>
      </c>
      <c r="DX5">
        <v>2</v>
      </c>
      <c r="EA5" s="18" t="s">
        <v>544</v>
      </c>
      <c r="EB5" s="18">
        <f>(DX5/DW5)</f>
        <v>1</v>
      </c>
      <c r="EC5">
        <v>2</v>
      </c>
      <c r="ED5">
        <v>1</v>
      </c>
      <c r="EG5" s="18" t="s">
        <v>677</v>
      </c>
      <c r="EH5" s="18">
        <f>(ED5/EC5)</f>
        <v>0.5</v>
      </c>
      <c r="EL5" s="18" t="s">
        <v>713</v>
      </c>
      <c r="EM5" s="18">
        <v>0.25</v>
      </c>
      <c r="EQ5" s="18" t="s">
        <v>678</v>
      </c>
      <c r="ER5" s="18">
        <v>0</v>
      </c>
      <c r="EV5" s="18" t="s">
        <v>679</v>
      </c>
      <c r="EW5" s="18">
        <v>0.25</v>
      </c>
      <c r="FA5" s="18" t="s">
        <v>640</v>
      </c>
      <c r="FF5" s="18" t="s">
        <v>680</v>
      </c>
      <c r="FK5" s="18" t="s">
        <v>681</v>
      </c>
      <c r="FL5" s="18">
        <v>1</v>
      </c>
      <c r="FP5" s="18" t="s">
        <v>682</v>
      </c>
      <c r="FQ5" s="18">
        <v>1</v>
      </c>
      <c r="FU5" s="18" t="s">
        <v>446</v>
      </c>
      <c r="FZ5" s="18" t="s">
        <v>576</v>
      </c>
      <c r="GE5" s="18" t="s">
        <v>576</v>
      </c>
      <c r="GJ5" s="27" t="s">
        <v>576</v>
      </c>
      <c r="GP5" s="18" t="s">
        <v>689</v>
      </c>
      <c r="GU5" s="18" t="s">
        <v>683</v>
      </c>
      <c r="GV5" s="18">
        <v>0.25</v>
      </c>
      <c r="GW5" s="28">
        <f xml:space="preserve"> AVERAGE(J5, P5, V5, AB5, AH5, AN5, AS5, AX5, BC5, BH5, BM5, BR5, BW5, CB5, CG5, CL5, CQ5, CV5, DA5, DF5, DK5, DP5, DV5, EB5, EH5, EM5, ER5, EW5, FB5, FG5, FL5, FQ5, FV5, GA5, GF5, GK5, GQ5, GV5)*100</f>
        <v>51.309921962095871</v>
      </c>
    </row>
    <row r="6" spans="1:412" x14ac:dyDescent="0.25">
      <c r="C6" t="s">
        <v>721</v>
      </c>
      <c r="GW6">
        <f xml:space="preserve"> AVERAGE(GW3, GW4, GW5)</f>
        <v>55.451234051777533</v>
      </c>
    </row>
    <row r="7" spans="1:412" ht="15.75" x14ac:dyDescent="0.25">
      <c r="A7" t="s">
        <v>585</v>
      </c>
      <c r="B7" t="s">
        <v>584</v>
      </c>
      <c r="C7" s="17" t="s">
        <v>369</v>
      </c>
      <c r="D7" s="10" t="s">
        <v>583</v>
      </c>
      <c r="E7">
        <v>14</v>
      </c>
      <c r="F7">
        <v>12</v>
      </c>
      <c r="I7" t="s">
        <v>694</v>
      </c>
      <c r="J7" s="18">
        <f>(F7/E7)</f>
        <v>0.8571428571428571</v>
      </c>
      <c r="O7" s="18" t="s">
        <v>404</v>
      </c>
      <c r="U7" s="18" t="s">
        <v>669</v>
      </c>
      <c r="AA7" s="18" t="s">
        <v>669</v>
      </c>
      <c r="AG7" s="18" t="s">
        <v>563</v>
      </c>
      <c r="AM7" s="18" t="s">
        <v>564</v>
      </c>
      <c r="AR7" t="s">
        <v>695</v>
      </c>
      <c r="AS7">
        <v>0.25</v>
      </c>
      <c r="AW7" t="s">
        <v>696</v>
      </c>
      <c r="AX7">
        <v>1</v>
      </c>
      <c r="BB7" s="33" t="s">
        <v>702</v>
      </c>
      <c r="BC7" s="18">
        <v>1</v>
      </c>
      <c r="BG7" s="33" t="s">
        <v>704</v>
      </c>
      <c r="BH7">
        <v>0.75</v>
      </c>
      <c r="BL7" s="18" t="s">
        <v>411</v>
      </c>
      <c r="BQ7" s="34" t="s">
        <v>706</v>
      </c>
      <c r="BR7">
        <v>1</v>
      </c>
      <c r="BV7" s="18" t="s">
        <v>707</v>
      </c>
      <c r="BW7" s="18">
        <v>0.25</v>
      </c>
      <c r="CA7" s="34" t="s">
        <v>709</v>
      </c>
      <c r="CB7">
        <v>1</v>
      </c>
      <c r="CF7" s="18" t="s">
        <v>710</v>
      </c>
      <c r="CG7" s="18">
        <v>0.25</v>
      </c>
      <c r="CK7" s="18" t="s">
        <v>475</v>
      </c>
      <c r="CL7" s="18">
        <v>1</v>
      </c>
      <c r="CP7" s="18" t="s">
        <v>672</v>
      </c>
      <c r="CU7" s="17" t="s">
        <v>413</v>
      </c>
      <c r="CZ7" s="34" t="s">
        <v>712</v>
      </c>
      <c r="DE7" t="s">
        <v>685</v>
      </c>
      <c r="DF7">
        <v>0</v>
      </c>
      <c r="DJ7" s="18" t="s">
        <v>568</v>
      </c>
      <c r="DK7" s="18">
        <v>1</v>
      </c>
      <c r="DO7" s="18" t="s">
        <v>713</v>
      </c>
      <c r="DP7" s="18">
        <v>0.25</v>
      </c>
      <c r="DQ7">
        <v>30</v>
      </c>
      <c r="DR7">
        <v>20</v>
      </c>
      <c r="DU7" t="s">
        <v>697</v>
      </c>
      <c r="DV7" s="18">
        <f>(DR7/DQ7)</f>
        <v>0.66666666666666663</v>
      </c>
      <c r="DW7">
        <v>2</v>
      </c>
      <c r="DX7">
        <v>2</v>
      </c>
      <c r="EA7" s="18" t="s">
        <v>544</v>
      </c>
      <c r="EB7" s="18">
        <f>(DX7/DW7)</f>
        <v>1</v>
      </c>
      <c r="EC7">
        <v>5</v>
      </c>
      <c r="ED7">
        <v>3</v>
      </c>
      <c r="EG7" t="s">
        <v>616</v>
      </c>
      <c r="EH7" s="18">
        <f>(ED7/EC7)</f>
        <v>0.6</v>
      </c>
      <c r="EL7" t="s">
        <v>714</v>
      </c>
      <c r="EM7">
        <v>1</v>
      </c>
      <c r="EQ7" s="18" t="s">
        <v>678</v>
      </c>
      <c r="ER7" s="18">
        <v>0</v>
      </c>
      <c r="EV7" t="s">
        <v>698</v>
      </c>
      <c r="FA7" s="18" t="s">
        <v>640</v>
      </c>
      <c r="FF7" s="18" t="s">
        <v>680</v>
      </c>
      <c r="FK7" s="18" t="s">
        <v>681</v>
      </c>
      <c r="FL7" s="18">
        <v>1</v>
      </c>
      <c r="FP7" s="18" t="s">
        <v>682</v>
      </c>
      <c r="FQ7" s="18">
        <v>1</v>
      </c>
      <c r="FU7" s="18" t="s">
        <v>446</v>
      </c>
      <c r="FZ7" t="s">
        <v>699</v>
      </c>
      <c r="GA7">
        <v>0.75</v>
      </c>
      <c r="GE7" t="s">
        <v>700</v>
      </c>
      <c r="GJ7" s="27" t="s">
        <v>576</v>
      </c>
      <c r="GL7">
        <v>889</v>
      </c>
      <c r="GM7">
        <v>420</v>
      </c>
      <c r="GP7" t="s">
        <v>701</v>
      </c>
      <c r="GQ7">
        <f>(GL7-GM7)/GL7</f>
        <v>0.52755905511811019</v>
      </c>
      <c r="GU7" s="18" t="s">
        <v>683</v>
      </c>
      <c r="GV7" s="18">
        <v>0.25</v>
      </c>
      <c r="GW7" s="28">
        <f xml:space="preserve"> AVERAGE(J7, P7, V7, AB7, AH7, AN7, AS7, AX7, BC7, BH7, BM7, BR7, BW7, CB7, CG7, CL7, CQ7, CV7, DA7, DF7, DK7, DP7, DV7, EB7, EH7, EM7, ER7, EW7, FB7, FG7, FL7, FQ7, FV7, GA7, GF7, GK7, GQ7, GV7)*100</f>
        <v>66.96247208229407</v>
      </c>
    </row>
    <row r="8" spans="1:412" ht="15.75" x14ac:dyDescent="0.25">
      <c r="C8" t="s">
        <v>587</v>
      </c>
      <c r="D8" s="10" t="s">
        <v>586</v>
      </c>
      <c r="E8">
        <v>9</v>
      </c>
      <c r="F8">
        <v>8</v>
      </c>
      <c r="I8" s="17" t="s">
        <v>694</v>
      </c>
      <c r="J8" s="18">
        <f>(F8/E8)</f>
        <v>0.88888888888888884</v>
      </c>
      <c r="O8" s="18" t="s">
        <v>404</v>
      </c>
      <c r="U8" s="18" t="s">
        <v>669</v>
      </c>
      <c r="AA8" s="18" t="s">
        <v>669</v>
      </c>
      <c r="AG8" s="18" t="s">
        <v>563</v>
      </c>
      <c r="AM8" s="18" t="s">
        <v>564</v>
      </c>
      <c r="AR8" t="s">
        <v>715</v>
      </c>
      <c r="AS8">
        <v>0</v>
      </c>
      <c r="AW8" s="17" t="s">
        <v>696</v>
      </c>
      <c r="AX8" s="17">
        <v>1</v>
      </c>
      <c r="BB8" s="33" t="s">
        <v>702</v>
      </c>
      <c r="BC8" s="18">
        <v>1</v>
      </c>
      <c r="BG8" s="33" t="s">
        <v>704</v>
      </c>
      <c r="BH8" s="17">
        <v>0.75</v>
      </c>
      <c r="BL8" s="18" t="s">
        <v>411</v>
      </c>
      <c r="BQ8" s="34" t="s">
        <v>706</v>
      </c>
      <c r="BR8" s="17">
        <v>1</v>
      </c>
      <c r="BV8" s="18" t="s">
        <v>707</v>
      </c>
      <c r="BW8" s="18">
        <v>0.25</v>
      </c>
      <c r="CA8" s="34" t="s">
        <v>709</v>
      </c>
      <c r="CB8" s="17">
        <v>1</v>
      </c>
      <c r="CF8" s="18" t="s">
        <v>710</v>
      </c>
      <c r="CG8" s="18">
        <v>0.25</v>
      </c>
      <c r="CK8" s="18" t="s">
        <v>475</v>
      </c>
      <c r="CL8" s="18">
        <v>1</v>
      </c>
      <c r="CP8" s="18" t="s">
        <v>672</v>
      </c>
      <c r="CU8" s="17" t="s">
        <v>413</v>
      </c>
      <c r="CZ8" s="34" t="s">
        <v>712</v>
      </c>
      <c r="DE8" s="17" t="s">
        <v>685</v>
      </c>
      <c r="DF8" s="17">
        <v>0</v>
      </c>
      <c r="DJ8" s="18" t="s">
        <v>568</v>
      </c>
      <c r="DK8" s="18">
        <v>1</v>
      </c>
      <c r="DO8" s="18" t="s">
        <v>713</v>
      </c>
      <c r="DP8" s="18">
        <v>0.25</v>
      </c>
      <c r="DQ8">
        <v>18</v>
      </c>
      <c r="DR8">
        <v>16</v>
      </c>
      <c r="DU8" t="s">
        <v>716</v>
      </c>
      <c r="DV8" s="18">
        <f>(DR8/DQ8)</f>
        <v>0.88888888888888884</v>
      </c>
      <c r="DW8">
        <v>2</v>
      </c>
      <c r="DX8">
        <v>2</v>
      </c>
      <c r="EA8" s="18" t="s">
        <v>544</v>
      </c>
      <c r="EB8" s="18">
        <f>(DX8/DW8)</f>
        <v>1</v>
      </c>
      <c r="EC8">
        <v>2</v>
      </c>
      <c r="ED8">
        <v>1</v>
      </c>
      <c r="EG8" t="s">
        <v>677</v>
      </c>
      <c r="EH8" s="18">
        <f>(ED8/EC8)</f>
        <v>0.5</v>
      </c>
      <c r="EL8" s="17" t="s">
        <v>714</v>
      </c>
      <c r="EM8" s="17">
        <v>1</v>
      </c>
      <c r="EQ8" s="18" t="s">
        <v>678</v>
      </c>
      <c r="ER8" s="18">
        <v>0</v>
      </c>
      <c r="EV8" t="s">
        <v>717</v>
      </c>
      <c r="EW8">
        <v>1</v>
      </c>
      <c r="FA8" s="18" t="s">
        <v>640</v>
      </c>
      <c r="FF8" s="18" t="s">
        <v>680</v>
      </c>
      <c r="FK8" s="18" t="s">
        <v>681</v>
      </c>
      <c r="FL8" s="18">
        <v>1</v>
      </c>
      <c r="FP8" s="18" t="s">
        <v>682</v>
      </c>
      <c r="FQ8" s="18">
        <v>1</v>
      </c>
      <c r="FU8" s="18" t="s">
        <v>446</v>
      </c>
      <c r="FZ8" t="s">
        <v>576</v>
      </c>
      <c r="GE8" s="17" t="s">
        <v>700</v>
      </c>
      <c r="GJ8" s="27" t="s">
        <v>576</v>
      </c>
      <c r="GL8">
        <v>480</v>
      </c>
      <c r="GM8">
        <v>195</v>
      </c>
      <c r="GP8" t="s">
        <v>718</v>
      </c>
      <c r="GQ8" s="17">
        <f>(GL8-GM8)/GL8</f>
        <v>0.59375</v>
      </c>
      <c r="GU8" s="18" t="s">
        <v>683</v>
      </c>
      <c r="GV8" s="18">
        <v>0.25</v>
      </c>
      <c r="GW8" s="28">
        <f xml:space="preserve"> AVERAGE(J8, P8, V8, AB8, AH8, AN8, AS8, AX8, BC8, BH8, BM8, BR8, BW8, CB8, CG8, CL8, CQ8, CV8, DA8, DF8, DK8, DP8, DV8, EB8, EH8, EM8, ER8, EW8, FB8, FG8, FL8, FQ8, FV8, GA8, GF8, GK8, GQ8, GV8)*100</f>
        <v>67.919685990338166</v>
      </c>
    </row>
    <row r="9" spans="1:412" ht="15.75" x14ac:dyDescent="0.25">
      <c r="C9" t="s">
        <v>589</v>
      </c>
      <c r="D9" s="10" t="s">
        <v>588</v>
      </c>
      <c r="E9">
        <v>9</v>
      </c>
      <c r="F9">
        <v>8</v>
      </c>
      <c r="I9" s="17" t="s">
        <v>694</v>
      </c>
      <c r="J9" s="18">
        <f>(F9/E9)</f>
        <v>0.88888888888888884</v>
      </c>
      <c r="O9" s="18" t="s">
        <v>404</v>
      </c>
      <c r="U9" s="18" t="s">
        <v>669</v>
      </c>
      <c r="AA9" s="18" t="s">
        <v>669</v>
      </c>
      <c r="AG9" s="18" t="s">
        <v>563</v>
      </c>
      <c r="AM9" s="18" t="s">
        <v>564</v>
      </c>
      <c r="AR9" t="s">
        <v>719</v>
      </c>
      <c r="AS9">
        <v>0.25</v>
      </c>
      <c r="AW9" s="17" t="s">
        <v>696</v>
      </c>
      <c r="AX9" s="17">
        <v>1</v>
      </c>
      <c r="BB9" s="33" t="s">
        <v>702</v>
      </c>
      <c r="BC9" s="18">
        <v>1</v>
      </c>
      <c r="BG9" s="33" t="s">
        <v>704</v>
      </c>
      <c r="BH9" s="17">
        <v>0.75</v>
      </c>
      <c r="BL9" s="18" t="s">
        <v>411</v>
      </c>
      <c r="BQ9" s="34" t="s">
        <v>706</v>
      </c>
      <c r="BR9" s="17">
        <v>1</v>
      </c>
      <c r="BV9" s="18" t="s">
        <v>707</v>
      </c>
      <c r="BW9" s="18">
        <v>0.25</v>
      </c>
      <c r="CA9" s="34" t="s">
        <v>709</v>
      </c>
      <c r="CB9" s="17">
        <v>1</v>
      </c>
      <c r="CF9" s="18" t="s">
        <v>710</v>
      </c>
      <c r="CG9" s="18">
        <v>0.25</v>
      </c>
      <c r="CK9" s="18" t="s">
        <v>475</v>
      </c>
      <c r="CL9" s="18">
        <v>1</v>
      </c>
      <c r="CP9" s="18" t="s">
        <v>672</v>
      </c>
      <c r="CU9" s="17" t="s">
        <v>413</v>
      </c>
      <c r="CZ9" s="34" t="s">
        <v>712</v>
      </c>
      <c r="DE9" s="17" t="s">
        <v>685</v>
      </c>
      <c r="DF9" s="17">
        <v>0</v>
      </c>
      <c r="DJ9" s="18" t="s">
        <v>568</v>
      </c>
      <c r="DK9" s="18">
        <v>1</v>
      </c>
      <c r="DO9" s="18" t="s">
        <v>713</v>
      </c>
      <c r="DP9" s="18">
        <v>0.25</v>
      </c>
      <c r="DQ9">
        <v>170</v>
      </c>
      <c r="DR9">
        <v>168</v>
      </c>
      <c r="DU9" s="17" t="s">
        <v>716</v>
      </c>
      <c r="DV9" s="18">
        <f>(DR9/DQ9)</f>
        <v>0.9882352941176471</v>
      </c>
      <c r="DW9">
        <v>2</v>
      </c>
      <c r="DX9">
        <v>2</v>
      </c>
      <c r="EA9" s="18" t="s">
        <v>544</v>
      </c>
      <c r="EB9" s="18">
        <f>(DX9/DW9)</f>
        <v>1</v>
      </c>
      <c r="EC9">
        <v>2</v>
      </c>
      <c r="ED9">
        <v>1</v>
      </c>
      <c r="EG9" s="17" t="s">
        <v>677</v>
      </c>
      <c r="EH9" s="18">
        <f>(ED9/EC9)</f>
        <v>0.5</v>
      </c>
      <c r="EL9" s="17" t="s">
        <v>714</v>
      </c>
      <c r="EM9" s="17">
        <v>1</v>
      </c>
      <c r="EQ9" s="18" t="s">
        <v>678</v>
      </c>
      <c r="ER9" s="18">
        <v>0</v>
      </c>
      <c r="EV9" s="17" t="s">
        <v>698</v>
      </c>
      <c r="FA9" s="18" t="s">
        <v>640</v>
      </c>
      <c r="FF9" s="18" t="s">
        <v>680</v>
      </c>
      <c r="FK9" s="18" t="s">
        <v>681</v>
      </c>
      <c r="FL9" s="18">
        <v>1</v>
      </c>
      <c r="FP9" s="18" t="s">
        <v>682</v>
      </c>
      <c r="FQ9" s="18">
        <v>1</v>
      </c>
      <c r="FU9" s="18" t="s">
        <v>446</v>
      </c>
      <c r="FZ9" t="s">
        <v>576</v>
      </c>
      <c r="GE9" s="17" t="s">
        <v>700</v>
      </c>
      <c r="GJ9" s="27" t="s">
        <v>576</v>
      </c>
      <c r="GL9">
        <v>636</v>
      </c>
      <c r="GM9" s="17">
        <v>195</v>
      </c>
      <c r="GP9" s="17" t="s">
        <v>718</v>
      </c>
      <c r="GQ9" s="17">
        <f>(GL9-GM9)/GL9</f>
        <v>0.69339622641509435</v>
      </c>
      <c r="GU9" s="18" t="s">
        <v>683</v>
      </c>
      <c r="GV9" s="18">
        <v>0.25</v>
      </c>
      <c r="GW9" s="28">
        <f xml:space="preserve"> AVERAGE(J9, P9, V9, AB9, AH9, AN9, AS9, AX9, BC9, BH9, BM9, BR9, BW9, CB9, CG9, CL9, CQ9, CV9, DA9, DF9, DK9, DP9, DV9, EB9, EH9, EM9, ER9, EW9, FB9, FG9, FL9, FQ9, FV9, GA9, GF9, GK9, GQ9, GV9)*100</f>
        <v>68.502365497371059</v>
      </c>
    </row>
    <row r="10" spans="1:412" x14ac:dyDescent="0.25">
      <c r="C10" t="s">
        <v>720</v>
      </c>
      <c r="GW10" s="28">
        <f xml:space="preserve"> AVERAGE(GW7, GW8, GW9)</f>
        <v>67.794841190001094</v>
      </c>
    </row>
    <row r="17" spans="1:205" s="17" customFormat="1" x14ac:dyDescent="0.25">
      <c r="A17" s="17" t="s">
        <v>345</v>
      </c>
      <c r="I17" s="17" t="s">
        <v>345</v>
      </c>
      <c r="J17" s="18">
        <f xml:space="preserve"> COUNTIF(J1:J14, 1)</f>
        <v>0</v>
      </c>
      <c r="O17" s="17" t="s">
        <v>345</v>
      </c>
      <c r="P17" s="18">
        <f xml:space="preserve"> COUNTIF(P1:P14, 1)</f>
        <v>0</v>
      </c>
      <c r="U17" s="17" t="s">
        <v>345</v>
      </c>
      <c r="V17" s="18">
        <f xml:space="preserve"> COUNTIF(V1:V14, 1)</f>
        <v>0</v>
      </c>
      <c r="AA17" s="17" t="s">
        <v>345</v>
      </c>
      <c r="AB17" s="18">
        <f xml:space="preserve"> COUNTIF(AB1:AB14, 1)</f>
        <v>0</v>
      </c>
      <c r="AG17" s="17" t="s">
        <v>345</v>
      </c>
      <c r="AH17" s="18">
        <f xml:space="preserve"> COUNTIF(AH1:AH14, 1)</f>
        <v>0</v>
      </c>
      <c r="AM17" s="17" t="s">
        <v>345</v>
      </c>
      <c r="AN17" s="18">
        <f xml:space="preserve"> COUNTIF(AN1:AN14, 1)</f>
        <v>0</v>
      </c>
      <c r="AR17" s="17" t="s">
        <v>345</v>
      </c>
      <c r="AS17" s="18">
        <f xml:space="preserve"> COUNTIF(AS1:AS14, 1)</f>
        <v>0</v>
      </c>
      <c r="BB17" s="17" t="s">
        <v>345</v>
      </c>
      <c r="BC17" s="18">
        <f xml:space="preserve"> COUNTIF(BC1:BC14, 1)</f>
        <v>6</v>
      </c>
      <c r="BG17" s="17" t="s">
        <v>345</v>
      </c>
      <c r="BH17" s="18">
        <f xml:space="preserve"> COUNTIF(BH1:BH14, 1)</f>
        <v>0</v>
      </c>
      <c r="BL17" s="17" t="s">
        <v>345</v>
      </c>
      <c r="BM17" s="18">
        <f xml:space="preserve"> COUNTIF(BM1:BM14, 1)</f>
        <v>0</v>
      </c>
      <c r="BQ17" s="17" t="s">
        <v>345</v>
      </c>
      <c r="BR17" s="18">
        <f xml:space="preserve"> COUNTIF(BR1:BR14, 1)</f>
        <v>3</v>
      </c>
      <c r="BV17" s="17" t="s">
        <v>345</v>
      </c>
      <c r="BW17" s="18">
        <f xml:space="preserve"> COUNTIF(BW1:BW14, 1)</f>
        <v>0</v>
      </c>
      <c r="CA17" s="17" t="s">
        <v>345</v>
      </c>
      <c r="CB17" s="18">
        <f xml:space="preserve"> COUNTIF(CB1:CB14, 1)</f>
        <v>3</v>
      </c>
      <c r="CF17" s="17" t="s">
        <v>345</v>
      </c>
      <c r="CG17" s="18">
        <f xml:space="preserve"> COUNTIF(CG1:CG14, 1)</f>
        <v>0</v>
      </c>
      <c r="CK17" s="17" t="s">
        <v>345</v>
      </c>
      <c r="CL17" s="18">
        <f xml:space="preserve"> COUNTIF(CL1:CL14, 1)</f>
        <v>6</v>
      </c>
      <c r="CP17" s="17" t="s">
        <v>345</v>
      </c>
      <c r="CQ17" s="18">
        <f xml:space="preserve"> COUNTIF(CQ1:CQ14, 1)</f>
        <v>0</v>
      </c>
      <c r="CU17" s="17" t="s">
        <v>345</v>
      </c>
      <c r="CV17" s="18">
        <f xml:space="preserve"> COUNTIF(CV1:CV14, 1)</f>
        <v>0</v>
      </c>
      <c r="CZ17" s="17" t="s">
        <v>345</v>
      </c>
      <c r="DA17" s="18">
        <f xml:space="preserve"> COUNTIF(DA1:DA14, 1)</f>
        <v>3</v>
      </c>
      <c r="DE17" s="17" t="s">
        <v>345</v>
      </c>
      <c r="DF17" s="18">
        <f xml:space="preserve"> COUNTIF(DF1:DF14, 1)</f>
        <v>1</v>
      </c>
      <c r="DJ17" s="17" t="s">
        <v>345</v>
      </c>
      <c r="DK17" s="18">
        <f xml:space="preserve"> COUNTIF(DK1:DK14, 1)</f>
        <v>6</v>
      </c>
      <c r="DO17" s="17" t="s">
        <v>345</v>
      </c>
      <c r="DP17" s="18">
        <f xml:space="preserve"> COUNTIF(DP1:DP14, 1)</f>
        <v>0</v>
      </c>
      <c r="DU17" s="17" t="s">
        <v>345</v>
      </c>
      <c r="DV17" s="18">
        <f xml:space="preserve"> COUNTIF(DV1:DV14, 1)</f>
        <v>0</v>
      </c>
      <c r="EA17" s="17" t="s">
        <v>345</v>
      </c>
      <c r="EB17" s="18">
        <f xml:space="preserve"> COUNTIF(EB1:EB14, 1)</f>
        <v>6</v>
      </c>
      <c r="EG17" s="17" t="s">
        <v>345</v>
      </c>
      <c r="EH17" s="18">
        <f xml:space="preserve"> COUNTIF(EH1:EH14, 1)</f>
        <v>0</v>
      </c>
      <c r="EL17" s="17" t="s">
        <v>345</v>
      </c>
      <c r="EM17" s="18">
        <f xml:space="preserve"> COUNTIF(EM1:EM14, 1)</f>
        <v>3</v>
      </c>
      <c r="FP17" s="17" t="s">
        <v>345</v>
      </c>
      <c r="FQ17" s="18">
        <f xml:space="preserve"> COUNTIF(FQ1:FQ14, 1)</f>
        <v>6</v>
      </c>
      <c r="FU17" s="17" t="s">
        <v>345</v>
      </c>
      <c r="FV17" s="18">
        <f xml:space="preserve"> COUNTIF(FV1:FV14, 1)</f>
        <v>0</v>
      </c>
      <c r="FZ17" s="17" t="s">
        <v>345</v>
      </c>
      <c r="GA17" s="18">
        <f xml:space="preserve"> COUNTIF(GA1:GA14, 1)</f>
        <v>0</v>
      </c>
      <c r="GE17" s="17" t="s">
        <v>345</v>
      </c>
      <c r="GF17" s="18">
        <f xml:space="preserve"> COUNTIF(GF1:GF14, 1)</f>
        <v>0</v>
      </c>
      <c r="GJ17" s="17" t="s">
        <v>345</v>
      </c>
      <c r="GK17" s="18">
        <f xml:space="preserve"> COUNTIF(GK1:GK14, 1)</f>
        <v>0</v>
      </c>
      <c r="GP17" s="17" t="s">
        <v>345</v>
      </c>
      <c r="GQ17" s="18">
        <f xml:space="preserve"> COUNTIF(GQ1:GQ14, 1)</f>
        <v>0</v>
      </c>
      <c r="GV17" s="18"/>
      <c r="GW17" s="18"/>
    </row>
    <row r="18" spans="1:205" s="17" customFormat="1" x14ac:dyDescent="0.25">
      <c r="A18" s="17" t="s">
        <v>344</v>
      </c>
      <c r="I18" s="17" t="s">
        <v>344</v>
      </c>
      <c r="J18" s="17">
        <f xml:space="preserve"> AVERAGE(J1:J14)</f>
        <v>0.77871896621896619</v>
      </c>
      <c r="O18" s="17" t="s">
        <v>344</v>
      </c>
      <c r="P18" s="17" t="e">
        <f xml:space="preserve"> AVERAGE(P1:P14)</f>
        <v>#DIV/0!</v>
      </c>
      <c r="U18" s="17" t="s">
        <v>344</v>
      </c>
      <c r="V18" s="17" t="e">
        <f>AVERAGE(#REF!)</f>
        <v>#REF!</v>
      </c>
      <c r="AA18" s="17" t="s">
        <v>344</v>
      </c>
      <c r="AB18" s="17" t="e">
        <f>AVERAGE(#REF!)</f>
        <v>#REF!</v>
      </c>
      <c r="AG18" s="17" t="s">
        <v>344</v>
      </c>
      <c r="AH18" s="17" t="e">
        <f>AVERAGE(#REF!)</f>
        <v>#REF!</v>
      </c>
      <c r="AM18" s="17" t="s">
        <v>344</v>
      </c>
      <c r="AN18" s="17" t="e">
        <f>AVERAGE(#REF!)</f>
        <v>#REF!</v>
      </c>
      <c r="AR18" s="17" t="s">
        <v>344</v>
      </c>
      <c r="AS18" s="17">
        <f xml:space="preserve"> AVERAGE(AS1:AS14)</f>
        <v>0.16666666666666666</v>
      </c>
      <c r="BB18" s="17" t="s">
        <v>344</v>
      </c>
      <c r="BC18" s="17">
        <f xml:space="preserve"> AVERAGE(BC1:BC14)</f>
        <v>1</v>
      </c>
      <c r="BG18" s="17" t="s">
        <v>344</v>
      </c>
      <c r="BH18" s="17">
        <f xml:space="preserve"> AVERAGE(BH1:BH14)</f>
        <v>0.75</v>
      </c>
      <c r="BL18" s="17" t="s">
        <v>344</v>
      </c>
      <c r="BM18" s="17" t="e">
        <f xml:space="preserve"> AVERAGE(BM1:BM14)</f>
        <v>#DIV/0!</v>
      </c>
      <c r="BQ18" s="17" t="s">
        <v>344</v>
      </c>
      <c r="BR18" s="17">
        <f xml:space="preserve"> AVERAGE(BR1:BR14)</f>
        <v>0.625</v>
      </c>
      <c r="BV18" s="17" t="s">
        <v>344</v>
      </c>
      <c r="BW18" s="17">
        <f xml:space="preserve"> AVERAGE(BW1:BW14)</f>
        <v>0.25</v>
      </c>
      <c r="CA18" s="17" t="s">
        <v>344</v>
      </c>
      <c r="CB18" s="17">
        <f xml:space="preserve"> AVERAGE(CB1:CB14)</f>
        <v>0.625</v>
      </c>
      <c r="CF18" s="17" t="s">
        <v>344</v>
      </c>
      <c r="CG18" s="17">
        <f xml:space="preserve"> AVERAGE(CG1:CG14)</f>
        <v>0.25</v>
      </c>
      <c r="CK18" s="17" t="s">
        <v>344</v>
      </c>
      <c r="CL18" s="17">
        <f xml:space="preserve"> AVERAGE(CL1:CL14)</f>
        <v>1</v>
      </c>
      <c r="CP18" s="17" t="s">
        <v>344</v>
      </c>
      <c r="CQ18" s="17" t="e">
        <f xml:space="preserve"> AVERAGE(CQ1:CQ14)</f>
        <v>#DIV/0!</v>
      </c>
      <c r="CU18" s="17" t="s">
        <v>344</v>
      </c>
      <c r="CV18" s="17">
        <f xml:space="preserve"> AVERAGE(CV1:CV14)</f>
        <v>0.75</v>
      </c>
      <c r="CZ18" s="17" t="s">
        <v>344</v>
      </c>
      <c r="DA18" s="17">
        <f xml:space="preserve"> AVERAGE(DA1:DA14)</f>
        <v>1</v>
      </c>
      <c r="DE18" s="17" t="s">
        <v>344</v>
      </c>
      <c r="DF18" s="17">
        <f xml:space="preserve"> AVERAGE(DF1:DF14)</f>
        <v>0.16666666666666666</v>
      </c>
      <c r="DJ18" s="17" t="s">
        <v>344</v>
      </c>
      <c r="DK18" s="17">
        <f xml:space="preserve"> AVERAGE(DK1:DK14)</f>
        <v>1</v>
      </c>
      <c r="DO18" s="17" t="s">
        <v>344</v>
      </c>
      <c r="DP18" s="17">
        <f xml:space="preserve"> AVERAGE(DP1:DP14)</f>
        <v>0.25</v>
      </c>
      <c r="DU18" s="17" t="s">
        <v>344</v>
      </c>
      <c r="DV18" s="17">
        <f xml:space="preserve"> AVERAGE(DV1:DV14)</f>
        <v>0.78507625272331139</v>
      </c>
      <c r="EA18" s="17" t="s">
        <v>344</v>
      </c>
      <c r="EB18" s="17">
        <f xml:space="preserve"> AVERAGE(EB1:EB14)</f>
        <v>1</v>
      </c>
      <c r="EG18" s="17" t="s">
        <v>344</v>
      </c>
      <c r="EH18" s="17">
        <f xml:space="preserve"> AVERAGE(EH1:EH14)</f>
        <v>0.5444444444444444</v>
      </c>
      <c r="EL18" s="17" t="s">
        <v>344</v>
      </c>
      <c r="EM18" s="17">
        <f xml:space="preserve"> AVERAGE(EM1:EM14)</f>
        <v>0.625</v>
      </c>
      <c r="FP18" s="17" t="s">
        <v>344</v>
      </c>
      <c r="FQ18" s="17">
        <f xml:space="preserve"> AVERAGE(FQ1:FQ14)</f>
        <v>1</v>
      </c>
      <c r="FU18" s="17" t="s">
        <v>344</v>
      </c>
      <c r="FV18" s="17" t="e">
        <f xml:space="preserve"> AVERAGE(FV1:FV14)</f>
        <v>#DIV/0!</v>
      </c>
      <c r="FZ18" s="17" t="s">
        <v>344</v>
      </c>
      <c r="GA18" s="17">
        <f xml:space="preserve"> AVERAGE(GA1:GA14)</f>
        <v>0.75</v>
      </c>
      <c r="GE18" s="17" t="s">
        <v>344</v>
      </c>
      <c r="GF18" s="17" t="e">
        <f xml:space="preserve"> AVERAGE(GF1:GF14)</f>
        <v>#DIV/0!</v>
      </c>
      <c r="GJ18" s="17" t="s">
        <v>344</v>
      </c>
      <c r="GK18" s="17" t="e">
        <f xml:space="preserve"> AVERAGE(GK1:GK14)</f>
        <v>#DIV/0!</v>
      </c>
      <c r="GP18" s="17" t="s">
        <v>344</v>
      </c>
      <c r="GQ18" s="17">
        <f xml:space="preserve"> AVERAGE(GQ1:GQ14)</f>
        <v>0.60490176051106814</v>
      </c>
      <c r="GW18" s="18"/>
    </row>
    <row r="19" spans="1:205" s="17" customFormat="1" x14ac:dyDescent="0.25">
      <c r="A19" s="17" t="s">
        <v>722</v>
      </c>
      <c r="B19" s="17">
        <f>AVERAGE(GW6, GW10)</f>
        <v>61.623037620889313</v>
      </c>
      <c r="BC19" s="23"/>
      <c r="BG19" s="23"/>
      <c r="BH19" s="23"/>
      <c r="BW19" s="23"/>
      <c r="BX19" s="31"/>
      <c r="CB19" s="23"/>
      <c r="CG19" s="23"/>
      <c r="CL19" s="23"/>
      <c r="DA19" s="23"/>
      <c r="EM19" s="23"/>
    </row>
    <row r="20" spans="1:205" s="17" customFormat="1" x14ac:dyDescent="0.25">
      <c r="A20" s="17" t="s">
        <v>359</v>
      </c>
      <c r="B20" s="17">
        <v>0</v>
      </c>
      <c r="BC20" s="23"/>
      <c r="BG20" s="23"/>
      <c r="BH20" s="23"/>
      <c r="BW20" s="23"/>
      <c r="BX20" s="31"/>
      <c r="CB20" s="23"/>
      <c r="CG20" s="23"/>
      <c r="CL20" s="23"/>
      <c r="DA20" s="23"/>
      <c r="EM20" s="23"/>
    </row>
    <row r="21" spans="1:205" s="17" customFormat="1" x14ac:dyDescent="0.25">
      <c r="A21" s="17" t="s">
        <v>664</v>
      </c>
      <c r="B21" s="17">
        <v>2</v>
      </c>
      <c r="BC21" s="23"/>
      <c r="BG21" s="23"/>
      <c r="BH21" s="23"/>
      <c r="BW21" s="23"/>
      <c r="BX21" s="31"/>
      <c r="CB21" s="23"/>
      <c r="CG21" s="23"/>
      <c r="CL21" s="23"/>
      <c r="DA21" s="23"/>
      <c r="EM21" s="23"/>
    </row>
  </sheetData>
  <mergeCells count="26">
    <mergeCell ref="CM1:CV1"/>
    <mergeCell ref="E1:J1"/>
    <mergeCell ref="K1:AN1"/>
    <mergeCell ref="AO1:BC1"/>
    <mergeCell ref="BD1:CB1"/>
    <mergeCell ref="CC1:CL1"/>
    <mergeCell ref="JZ1:KJ1"/>
    <mergeCell ref="CW1:DA1"/>
    <mergeCell ref="DB1:EM1"/>
    <mergeCell ref="EN1:EW1"/>
    <mergeCell ref="EX1:FQ1"/>
    <mergeCell ref="FR1:GK1"/>
    <mergeCell ref="GL1:GQ1"/>
    <mergeCell ref="GR1:GV1"/>
    <mergeCell ref="HB1:HG1"/>
    <mergeCell ref="HH1:IK1"/>
    <mergeCell ref="IL1:IZ1"/>
    <mergeCell ref="JA1:JY1"/>
    <mergeCell ref="OK1:OP1"/>
    <mergeCell ref="OQ1:OU1"/>
    <mergeCell ref="KK1:KT1"/>
    <mergeCell ref="KU1:KY1"/>
    <mergeCell ref="KZ1:MK1"/>
    <mergeCell ref="ML1:MV1"/>
    <mergeCell ref="MW1:NP1"/>
    <mergeCell ref="NQ1:OJ1"/>
  </mergeCells>
  <hyperlinks>
    <hyperlink ref="BF3" r:id="rId1"/>
    <hyperlink ref="GI3" r:id="rId2"/>
    <hyperlink ref="H3" r:id="rId3"/>
    <hyperlink ref="D3" r:id="rId4"/>
    <hyperlink ref="D4" r:id="rId5"/>
    <hyperlink ref="D7" r:id="rId6"/>
    <hyperlink ref="D8" r:id="rId7"/>
    <hyperlink ref="D9" r:id="rId8"/>
    <hyperlink ref="D5" r:id="rId9"/>
  </hyperlinks>
  <pageMargins left="0.7" right="0.7" top="0.75" bottom="0.75" header="0.3" footer="0.3"/>
  <pageSetup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X64"/>
  <sheetViews>
    <sheetView workbookViewId="0">
      <selection activeCell="A23" sqref="A19:XFD23"/>
    </sheetView>
  </sheetViews>
  <sheetFormatPr defaultColWidth="8.85546875" defaultRowHeight="15" x14ac:dyDescent="0.25"/>
  <cols>
    <col min="1" max="1" width="14.140625" style="17" bestFit="1" customWidth="1"/>
    <col min="2" max="2" width="10.85546875" style="17" bestFit="1" customWidth="1"/>
    <col min="3" max="3" width="81.7109375" bestFit="1" customWidth="1"/>
    <col min="4" max="4" width="32.140625" bestFit="1" customWidth="1"/>
    <col min="5" max="5" width="11.140625" bestFit="1" customWidth="1"/>
    <col min="6" max="6" width="11.28515625" bestFit="1" customWidth="1"/>
    <col min="7" max="7" width="19.28515625" bestFit="1" customWidth="1"/>
    <col min="8" max="8" width="33.28515625" bestFit="1" customWidth="1"/>
    <col min="9" max="9" width="11.28515625" bestFit="1" customWidth="1"/>
    <col min="10" max="10" width="9.140625" bestFit="1" customWidth="1"/>
    <col min="11" max="11" width="22.7109375" bestFit="1" customWidth="1"/>
    <col min="12" max="12" width="21.42578125" bestFit="1" customWidth="1"/>
    <col min="13" max="13" width="36.42578125" bestFit="1" customWidth="1"/>
    <col min="14" max="14" width="37.7109375" bestFit="1" customWidth="1"/>
    <col min="15" max="15" width="12.28515625" bestFit="1" customWidth="1"/>
    <col min="16" max="16" width="9.140625" bestFit="1" customWidth="1"/>
    <col min="17" max="17" width="10.85546875" bestFit="1" customWidth="1"/>
    <col min="18" max="18" width="11.7109375" bestFit="1" customWidth="1"/>
    <col min="19" max="19" width="21.85546875" bestFit="1" customWidth="1"/>
    <col min="20" max="20" width="36.42578125" bestFit="1" customWidth="1"/>
    <col min="21" max="21" width="11.28515625" bestFit="1" customWidth="1"/>
    <col min="22" max="22" width="9.140625" bestFit="1" customWidth="1"/>
    <col min="23" max="23" width="21" bestFit="1" customWidth="1"/>
    <col min="24" max="24" width="21.42578125" bestFit="1" customWidth="1"/>
    <col min="25" max="26" width="37.85546875" bestFit="1" customWidth="1"/>
    <col min="27" max="27" width="14.42578125" bestFit="1" customWidth="1"/>
    <col min="28" max="28" width="9.140625" bestFit="1" customWidth="1"/>
    <col min="29" max="29" width="12.42578125" bestFit="1" customWidth="1"/>
    <col min="30" max="30" width="17.42578125" bestFit="1" customWidth="1"/>
    <col min="31" max="31" width="18" bestFit="1" customWidth="1"/>
    <col min="32" max="32" width="41.28515625" bestFit="1" customWidth="1"/>
    <col min="33" max="33" width="11.42578125" bestFit="1" customWidth="1"/>
    <col min="34" max="34" width="9.140625" bestFit="1" customWidth="1"/>
    <col min="35" max="35" width="10.85546875" bestFit="1" customWidth="1"/>
    <col min="36" max="36" width="16.28515625" bestFit="1" customWidth="1"/>
    <col min="37" max="37" width="62.7109375" bestFit="1" customWidth="1"/>
    <col min="38" max="38" width="40.140625" bestFit="1" customWidth="1"/>
    <col min="39" max="39" width="7.7109375" bestFit="1" customWidth="1"/>
    <col min="40" max="40" width="9.140625" bestFit="1" customWidth="1"/>
    <col min="41" max="41" width="12.7109375" bestFit="1" customWidth="1"/>
    <col min="42" max="42" width="172.42578125" bestFit="1" customWidth="1"/>
    <col min="43" max="43" width="46.42578125" bestFit="1" customWidth="1"/>
    <col min="44" max="44" width="51.28515625" bestFit="1" customWidth="1"/>
    <col min="45" max="45" width="9.140625" bestFit="1" customWidth="1"/>
    <col min="46" max="46" width="12.7109375" bestFit="1" customWidth="1"/>
    <col min="47" max="47" width="58.7109375" bestFit="1" customWidth="1"/>
    <col min="48" max="48" width="44.7109375" bestFit="1" customWidth="1"/>
    <col min="49" max="49" width="17.140625" bestFit="1" customWidth="1"/>
    <col min="50" max="50" width="5.28515625" bestFit="1" customWidth="1"/>
    <col min="51" max="51" width="13.140625" bestFit="1" customWidth="1"/>
    <col min="52" max="52" width="49.85546875" bestFit="1" customWidth="1"/>
    <col min="53" max="53" width="46.85546875" bestFit="1" customWidth="1"/>
    <col min="54" max="54" width="27.7109375" bestFit="1" customWidth="1"/>
    <col min="55" max="55" width="9.140625" bestFit="1" customWidth="1"/>
    <col min="56" max="56" width="8.140625" bestFit="1" customWidth="1"/>
    <col min="57" max="57" width="67" bestFit="1" customWidth="1"/>
    <col min="58" max="58" width="42.85546875" bestFit="1" customWidth="1"/>
    <col min="59" max="59" width="77.28515625" style="23" bestFit="1" customWidth="1"/>
    <col min="60" max="60" width="9.140625" style="23" bestFit="1" customWidth="1"/>
    <col min="61" max="61" width="9.42578125" bestFit="1" customWidth="1"/>
    <col min="62" max="62" width="77.28515625" bestFit="1" customWidth="1"/>
    <col min="63" max="63" width="40.85546875" bestFit="1" customWidth="1"/>
    <col min="64" max="64" width="8.28515625" bestFit="1" customWidth="1"/>
    <col min="65" max="65" width="9.140625" bestFit="1" customWidth="1"/>
    <col min="66" max="66" width="11.28515625" bestFit="1" customWidth="1"/>
    <col min="67" max="67" width="28" bestFit="1" customWidth="1"/>
    <col min="68" max="68" width="40.28515625" bestFit="1" customWidth="1"/>
    <col min="69" max="69" width="17.85546875" style="23" bestFit="1" customWidth="1"/>
    <col min="70" max="70" width="9.140625" style="23" bestFit="1" customWidth="1"/>
    <col min="71" max="71" width="7.85546875" bestFit="1" customWidth="1"/>
    <col min="72" max="72" width="54.7109375" bestFit="1" customWidth="1"/>
    <col min="73" max="73" width="38.85546875" bestFit="1" customWidth="1"/>
    <col min="74" max="74" width="51.85546875" style="23" bestFit="1" customWidth="1"/>
    <col min="75" max="75" width="9.140625" style="23" bestFit="1" customWidth="1"/>
    <col min="76" max="76" width="9.28515625" bestFit="1" customWidth="1"/>
    <col min="77" max="77" width="51" bestFit="1" customWidth="1"/>
    <col min="78" max="78" width="44.7109375" bestFit="1" customWidth="1"/>
    <col min="79" max="79" width="9.42578125" style="23" bestFit="1" customWidth="1"/>
    <col min="80" max="80" width="9.140625" style="23" bestFit="1" customWidth="1"/>
    <col min="81" max="81" width="18" bestFit="1" customWidth="1"/>
    <col min="82" max="82" width="46.28515625" bestFit="1" customWidth="1"/>
    <col min="83" max="83" width="44.85546875" bestFit="1" customWidth="1"/>
    <col min="84" max="84" width="32.42578125" style="23" bestFit="1" customWidth="1"/>
    <col min="85" max="85" width="9.140625" style="23" bestFit="1" customWidth="1"/>
    <col min="86" max="86" width="10.7109375" bestFit="1" customWidth="1"/>
    <col min="87" max="87" width="102.42578125" bestFit="1" customWidth="1"/>
    <col min="88" max="88" width="40" bestFit="1" customWidth="1"/>
    <col min="89" max="89" width="34.85546875" style="23" bestFit="1" customWidth="1"/>
    <col min="90" max="90" width="9.140625" style="23" bestFit="1" customWidth="1"/>
    <col min="91" max="91" width="11" bestFit="1" customWidth="1"/>
    <col min="92" max="92" width="63" bestFit="1" customWidth="1"/>
    <col min="93" max="93" width="40.85546875" bestFit="1" customWidth="1"/>
    <col min="94" max="94" width="7.7109375" bestFit="1" customWidth="1"/>
    <col min="95" max="95" width="9.140625" bestFit="1" customWidth="1"/>
    <col min="96" max="96" width="10.140625" bestFit="1" customWidth="1"/>
    <col min="97" max="97" width="68.42578125" bestFit="1" customWidth="1"/>
    <col min="98" max="98" width="34.7109375" bestFit="1" customWidth="1"/>
    <col min="99" max="99" width="10.28515625" bestFit="1" customWidth="1"/>
    <col min="100" max="100" width="9.140625" bestFit="1" customWidth="1"/>
    <col min="101" max="101" width="18.7109375" bestFit="1" customWidth="1"/>
    <col min="102" max="102" width="42.42578125" bestFit="1" customWidth="1"/>
    <col min="103" max="103" width="38" bestFit="1" customWidth="1"/>
    <col min="104" max="104" width="7.7109375" style="23" bestFit="1" customWidth="1"/>
    <col min="105" max="105" width="9.140625" style="23" bestFit="1" customWidth="1"/>
    <col min="106" max="106" width="9" bestFit="1" customWidth="1"/>
    <col min="107" max="107" width="69.85546875" bestFit="1" customWidth="1"/>
    <col min="108" max="108" width="39.42578125" bestFit="1" customWidth="1"/>
    <col min="109" max="109" width="17.85546875" bestFit="1" customWidth="1"/>
    <col min="110" max="110" width="9.140625" bestFit="1" customWidth="1"/>
    <col min="111" max="111" width="7.7109375" bestFit="1" customWidth="1"/>
    <col min="112" max="112" width="24.140625" bestFit="1" customWidth="1"/>
    <col min="113" max="113" width="39.7109375" bestFit="1" customWidth="1"/>
    <col min="114" max="114" width="16.42578125" bestFit="1" customWidth="1"/>
    <col min="115" max="115" width="9.140625" bestFit="1" customWidth="1"/>
    <col min="116" max="116" width="8.140625" bestFit="1" customWidth="1"/>
    <col min="117" max="117" width="41.140625" bestFit="1" customWidth="1"/>
    <col min="118" max="118" width="43.140625" bestFit="1" customWidth="1"/>
    <col min="119" max="119" width="44.42578125" style="23" bestFit="1" customWidth="1"/>
    <col min="120" max="120" width="9.140625" style="23" bestFit="1" customWidth="1"/>
    <col min="121" max="121" width="22.140625" bestFit="1" customWidth="1"/>
    <col min="122" max="122" width="12.7109375" bestFit="1" customWidth="1"/>
    <col min="123" max="123" width="49.42578125" bestFit="1" customWidth="1"/>
    <col min="124" max="124" width="39.42578125" bestFit="1" customWidth="1"/>
    <col min="125" max="125" width="20.140625" bestFit="1" customWidth="1"/>
    <col min="126" max="126" width="9.140625" bestFit="1" customWidth="1"/>
    <col min="127" max="127" width="21.42578125" bestFit="1" customWidth="1"/>
    <col min="128" max="128" width="13.7109375" bestFit="1" customWidth="1"/>
    <col min="129" max="129" width="65.140625" bestFit="1" customWidth="1"/>
    <col min="130" max="130" width="41.42578125" bestFit="1" customWidth="1"/>
    <col min="131" max="131" width="22" bestFit="1" customWidth="1"/>
    <col min="132" max="132" width="9.140625" bestFit="1" customWidth="1"/>
    <col min="133" max="133" width="20.7109375" bestFit="1" customWidth="1"/>
    <col min="134" max="134" width="18.140625" bestFit="1" customWidth="1"/>
    <col min="135" max="135" width="21.85546875" bestFit="1" customWidth="1"/>
    <col min="136" max="136" width="42.85546875" bestFit="1" customWidth="1"/>
    <col min="137" max="137" width="34.28515625" bestFit="1" customWidth="1"/>
    <col min="138" max="138" width="9.140625" bestFit="1" customWidth="1"/>
    <col min="139" max="139" width="8.42578125" bestFit="1" customWidth="1"/>
    <col min="140" max="140" width="87.85546875" bestFit="1" customWidth="1"/>
    <col min="141" max="141" width="43.42578125" bestFit="1" customWidth="1"/>
    <col min="142" max="142" width="64" style="23" bestFit="1" customWidth="1"/>
    <col min="143" max="143" width="9.140625" style="23" bestFit="1" customWidth="1"/>
    <col min="144" max="144" width="10.7109375" bestFit="1" customWidth="1"/>
    <col min="145" max="145" width="37.42578125" bestFit="1" customWidth="1"/>
    <col min="146" max="146" width="36.140625" bestFit="1" customWidth="1"/>
    <col min="147" max="147" width="11.7109375" bestFit="1" customWidth="1"/>
    <col min="148" max="148" width="5.28515625" bestFit="1" customWidth="1"/>
    <col min="149" max="149" width="20.85546875" customWidth="1"/>
    <col min="150" max="150" width="44.85546875" bestFit="1" customWidth="1"/>
    <col min="151" max="151" width="37" bestFit="1" customWidth="1"/>
    <col min="152" max="152" width="26.42578125" bestFit="1" customWidth="1"/>
    <col min="153" max="153" width="5.28515625" bestFit="1" customWidth="1"/>
    <col min="154" max="154" width="6.85546875" bestFit="1" customWidth="1"/>
    <col min="155" max="155" width="148" bestFit="1" customWidth="1"/>
    <col min="156" max="156" width="42.28515625" bestFit="1" customWidth="1"/>
    <col min="157" max="157" width="22" bestFit="1" customWidth="1"/>
    <col min="158" max="158" width="5.28515625" bestFit="1" customWidth="1"/>
    <col min="159" max="159" width="6.85546875" bestFit="1" customWidth="1"/>
    <col min="160" max="160" width="103.85546875" bestFit="1" customWidth="1"/>
    <col min="161" max="161" width="46.140625" bestFit="1" customWidth="1"/>
    <col min="162" max="162" width="37" bestFit="1" customWidth="1"/>
    <col min="163" max="163" width="5.28515625" bestFit="1" customWidth="1"/>
    <col min="164" max="164" width="12.7109375" bestFit="1" customWidth="1"/>
    <col min="165" max="165" width="61" bestFit="1" customWidth="1"/>
    <col min="166" max="166" width="45.28515625" bestFit="1" customWidth="1"/>
    <col min="167" max="167" width="17.7109375" bestFit="1" customWidth="1"/>
    <col min="168" max="168" width="5.28515625" bestFit="1" customWidth="1"/>
    <col min="169" max="169" width="14.140625" bestFit="1" customWidth="1"/>
    <col min="170" max="170" width="97.140625" bestFit="1" customWidth="1"/>
    <col min="171" max="171" width="47" bestFit="1" customWidth="1"/>
    <col min="172" max="172" width="24.140625" bestFit="1" customWidth="1"/>
    <col min="173" max="173" width="9.140625" bestFit="1" customWidth="1"/>
    <col min="174" max="174" width="11.42578125" bestFit="1" customWidth="1"/>
    <col min="175" max="175" width="42.42578125" bestFit="1" customWidth="1"/>
    <col min="176" max="176" width="38.42578125" bestFit="1" customWidth="1"/>
    <col min="177" max="177" width="17.7109375" bestFit="1" customWidth="1"/>
    <col min="178" max="178" width="9.140625" bestFit="1" customWidth="1"/>
    <col min="179" max="179" width="12.7109375" bestFit="1" customWidth="1"/>
    <col min="180" max="180" width="47.85546875" bestFit="1" customWidth="1"/>
    <col min="181" max="181" width="36" bestFit="1" customWidth="1"/>
    <col min="182" max="182" width="11.85546875" bestFit="1" customWidth="1"/>
    <col min="183" max="183" width="9.140625" bestFit="1" customWidth="1"/>
    <col min="184" max="184" width="10.140625" bestFit="1" customWidth="1"/>
    <col min="185" max="185" width="59" bestFit="1" customWidth="1"/>
    <col min="186" max="186" width="39.28515625" bestFit="1" customWidth="1"/>
    <col min="187" max="187" width="30.140625" bestFit="1" customWidth="1"/>
    <col min="188" max="188" width="9.140625" bestFit="1" customWidth="1"/>
    <col min="189" max="189" width="21.7109375" bestFit="1" customWidth="1"/>
    <col min="190" max="190" width="129.140625" bestFit="1" customWidth="1"/>
    <col min="191" max="191" width="38.42578125" bestFit="1" customWidth="1"/>
    <col min="192" max="192" width="8.140625" bestFit="1" customWidth="1"/>
    <col min="193" max="193" width="9.140625" bestFit="1" customWidth="1"/>
    <col min="194" max="194" width="17.140625" bestFit="1" customWidth="1"/>
    <col min="195" max="195" width="14" bestFit="1" customWidth="1"/>
    <col min="196" max="196" width="56.140625" bestFit="1" customWidth="1"/>
    <col min="197" max="197" width="36.85546875" bestFit="1" customWidth="1"/>
    <col min="198" max="198" width="7.7109375" bestFit="1" customWidth="1"/>
    <col min="199" max="199" width="9.140625" bestFit="1" customWidth="1"/>
    <col min="200" max="200" width="11" bestFit="1" customWidth="1"/>
    <col min="201" max="201" width="87.28515625" bestFit="1" customWidth="1"/>
    <col min="202" max="202" width="35.140625" bestFit="1" customWidth="1"/>
    <col min="203" max="203" width="17.42578125" bestFit="1" customWidth="1"/>
    <col min="204" max="204" width="5.28515625" bestFit="1" customWidth="1"/>
    <col min="205" max="205" width="92.42578125" bestFit="1" customWidth="1"/>
  </cols>
  <sheetData>
    <row r="1" spans="1:205" x14ac:dyDescent="0.25">
      <c r="A1" s="17" t="s">
        <v>591</v>
      </c>
      <c r="E1" s="35" t="s">
        <v>234</v>
      </c>
      <c r="F1" s="35"/>
      <c r="G1" s="35"/>
      <c r="H1" s="35"/>
      <c r="I1" s="35"/>
      <c r="J1" s="35"/>
      <c r="K1" s="35" t="s">
        <v>240</v>
      </c>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t="s">
        <v>235</v>
      </c>
      <c r="AP1" s="35"/>
      <c r="AQ1" s="35"/>
      <c r="AR1" s="35"/>
      <c r="AS1" s="35"/>
      <c r="AT1" s="35"/>
      <c r="AU1" s="35"/>
      <c r="AV1" s="35"/>
      <c r="AW1" s="35"/>
      <c r="AX1" s="35"/>
      <c r="AY1" s="35"/>
      <c r="AZ1" s="35"/>
      <c r="BA1" s="35"/>
      <c r="BB1" s="35"/>
      <c r="BC1" s="35"/>
      <c r="BD1" s="35" t="s">
        <v>241</v>
      </c>
      <c r="BE1" s="35"/>
      <c r="BF1" s="35"/>
      <c r="BG1" s="35"/>
      <c r="BH1" s="35"/>
      <c r="BI1" s="35"/>
      <c r="BJ1" s="35"/>
      <c r="BK1" s="35"/>
      <c r="BL1" s="35"/>
      <c r="BM1" s="35"/>
      <c r="BN1" s="35"/>
      <c r="BO1" s="35"/>
      <c r="BP1" s="35"/>
      <c r="BQ1" s="35"/>
      <c r="BR1" s="35"/>
      <c r="BS1" s="35"/>
      <c r="BT1" s="35"/>
      <c r="BU1" s="35"/>
      <c r="BV1" s="35"/>
      <c r="BW1" s="35"/>
      <c r="BX1" s="35"/>
      <c r="BY1" s="35"/>
      <c r="BZ1" s="35"/>
      <c r="CA1" s="35"/>
      <c r="CB1" s="35"/>
      <c r="CC1" s="35" t="s">
        <v>242</v>
      </c>
      <c r="CD1" s="35"/>
      <c r="CE1" s="35"/>
      <c r="CF1" s="35"/>
      <c r="CG1" s="35"/>
      <c r="CH1" s="35"/>
      <c r="CI1" s="35"/>
      <c r="CJ1" s="35"/>
      <c r="CK1" s="35"/>
      <c r="CL1" s="35"/>
      <c r="CM1" s="35" t="s">
        <v>243</v>
      </c>
      <c r="CN1" s="35"/>
      <c r="CO1" s="35"/>
      <c r="CP1" s="35"/>
      <c r="CQ1" s="35"/>
      <c r="CR1" s="35"/>
      <c r="CS1" s="35"/>
      <c r="CT1" s="35"/>
      <c r="CU1" s="35"/>
      <c r="CV1" s="35"/>
      <c r="CW1" s="35" t="s">
        <v>236</v>
      </c>
      <c r="CX1" s="35"/>
      <c r="CY1" s="35"/>
      <c r="CZ1" s="35"/>
      <c r="DA1" s="35"/>
      <c r="DB1" s="35" t="s">
        <v>237</v>
      </c>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t="s">
        <v>238</v>
      </c>
      <c r="EO1" s="35"/>
      <c r="EP1" s="35"/>
      <c r="EQ1" s="35"/>
      <c r="ER1" s="35"/>
      <c r="ES1" s="35"/>
      <c r="ET1" s="35"/>
      <c r="EU1" s="35"/>
      <c r="EV1" s="35"/>
      <c r="EW1" s="35"/>
      <c r="EX1" s="35" t="s">
        <v>239</v>
      </c>
      <c r="EY1" s="35"/>
      <c r="EZ1" s="35"/>
      <c r="FA1" s="35"/>
      <c r="FB1" s="35"/>
      <c r="FC1" s="35"/>
      <c r="FD1" s="35"/>
      <c r="FE1" s="35"/>
      <c r="FF1" s="35"/>
      <c r="FG1" s="35"/>
      <c r="FH1" s="35"/>
      <c r="FI1" s="35"/>
      <c r="FJ1" s="35"/>
      <c r="FK1" s="35"/>
      <c r="FL1" s="35"/>
      <c r="FM1" s="35"/>
      <c r="FN1" s="35"/>
      <c r="FO1" s="35"/>
      <c r="FP1" s="35"/>
      <c r="FQ1" s="35"/>
      <c r="FR1" s="35" t="s">
        <v>246</v>
      </c>
      <c r="FS1" s="35"/>
      <c r="FT1" s="35"/>
      <c r="FU1" s="35"/>
      <c r="FV1" s="35"/>
      <c r="FW1" s="35"/>
      <c r="FX1" s="35"/>
      <c r="FY1" s="35"/>
      <c r="FZ1" s="35"/>
      <c r="GA1" s="35"/>
      <c r="GB1" s="35"/>
      <c r="GC1" s="35"/>
      <c r="GD1" s="35"/>
      <c r="GE1" s="35"/>
      <c r="GF1" s="35"/>
      <c r="GG1" s="35"/>
      <c r="GH1" s="35"/>
      <c r="GI1" s="35"/>
      <c r="GJ1" s="35"/>
      <c r="GK1" s="35"/>
      <c r="GL1" s="35" t="s">
        <v>247</v>
      </c>
      <c r="GM1" s="35"/>
      <c r="GN1" s="35"/>
      <c r="GO1" s="35"/>
      <c r="GP1" s="35"/>
      <c r="GQ1" s="35"/>
      <c r="GR1" s="35" t="s">
        <v>249</v>
      </c>
      <c r="GS1" s="35"/>
      <c r="GT1" s="35"/>
      <c r="GU1" s="35"/>
      <c r="GV1" s="35"/>
      <c r="GW1" s="11" t="s">
        <v>248</v>
      </c>
    </row>
    <row r="2" spans="1:205" ht="45" x14ac:dyDescent="0.25">
      <c r="A2" s="17" t="s">
        <v>398</v>
      </c>
      <c r="B2" s="17" t="s">
        <v>396</v>
      </c>
      <c r="C2" s="1" t="s">
        <v>368</v>
      </c>
      <c r="D2" s="1" t="s">
        <v>0</v>
      </c>
      <c r="E2" s="1" t="s">
        <v>1</v>
      </c>
      <c r="F2" s="1" t="s">
        <v>2</v>
      </c>
      <c r="G2" s="1" t="s">
        <v>3</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30</v>
      </c>
      <c r="AI2" s="1" t="s">
        <v>31</v>
      </c>
      <c r="AJ2" s="1" t="s">
        <v>32</v>
      </c>
      <c r="AK2" s="1" t="s">
        <v>33</v>
      </c>
      <c r="AL2" s="1" t="s">
        <v>34</v>
      </c>
      <c r="AM2" s="1" t="s">
        <v>35</v>
      </c>
      <c r="AN2" s="1" t="s">
        <v>36</v>
      </c>
      <c r="AO2" s="1" t="s">
        <v>37</v>
      </c>
      <c r="AP2" s="1" t="s">
        <v>38</v>
      </c>
      <c r="AQ2" s="1" t="s">
        <v>39</v>
      </c>
      <c r="AR2" s="1" t="s">
        <v>40</v>
      </c>
      <c r="AS2" s="1" t="s">
        <v>41</v>
      </c>
      <c r="AT2" s="1" t="s">
        <v>42</v>
      </c>
      <c r="AU2" s="1" t="s">
        <v>43</v>
      </c>
      <c r="AV2" s="1" t="s">
        <v>44</v>
      </c>
      <c r="AW2" s="1" t="s">
        <v>45</v>
      </c>
      <c r="AX2" s="1" t="s">
        <v>46</v>
      </c>
      <c r="AY2" s="1" t="s">
        <v>47</v>
      </c>
      <c r="AZ2" s="1" t="s">
        <v>48</v>
      </c>
      <c r="BA2" s="1" t="s">
        <v>49</v>
      </c>
      <c r="BB2" s="1" t="s">
        <v>50</v>
      </c>
      <c r="BC2" s="1" t="s">
        <v>51</v>
      </c>
      <c r="BD2" s="1" t="s">
        <v>52</v>
      </c>
      <c r="BE2" s="1" t="s">
        <v>53</v>
      </c>
      <c r="BF2" s="1" t="s">
        <v>54</v>
      </c>
      <c r="BG2" s="21" t="s">
        <v>55</v>
      </c>
      <c r="BH2" s="21" t="s">
        <v>56</v>
      </c>
      <c r="BI2" s="1" t="s">
        <v>57</v>
      </c>
      <c r="BJ2" s="1" t="s">
        <v>58</v>
      </c>
      <c r="BK2" s="1" t="s">
        <v>59</v>
      </c>
      <c r="BL2" s="1" t="s">
        <v>60</v>
      </c>
      <c r="BM2" s="1" t="s">
        <v>61</v>
      </c>
      <c r="BN2" s="1" t="s">
        <v>62</v>
      </c>
      <c r="BO2" s="1" t="s">
        <v>63</v>
      </c>
      <c r="BP2" s="1" t="s">
        <v>64</v>
      </c>
      <c r="BQ2" s="21" t="s">
        <v>65</v>
      </c>
      <c r="BR2" s="21" t="s">
        <v>66</v>
      </c>
      <c r="BS2" s="1" t="s">
        <v>67</v>
      </c>
      <c r="BT2" s="1" t="s">
        <v>68</v>
      </c>
      <c r="BU2" s="1" t="s">
        <v>69</v>
      </c>
      <c r="BV2" s="21" t="s">
        <v>70</v>
      </c>
      <c r="BW2" s="21" t="s">
        <v>71</v>
      </c>
      <c r="BX2" s="1" t="s">
        <v>72</v>
      </c>
      <c r="BY2" s="1" t="s">
        <v>73</v>
      </c>
      <c r="BZ2" s="1" t="s">
        <v>74</v>
      </c>
      <c r="CA2" s="21" t="s">
        <v>463</v>
      </c>
      <c r="CB2" s="21" t="s">
        <v>75</v>
      </c>
      <c r="CC2" s="1" t="s">
        <v>288</v>
      </c>
      <c r="CD2" s="1" t="s">
        <v>76</v>
      </c>
      <c r="CE2" s="1" t="s">
        <v>77</v>
      </c>
      <c r="CF2" s="21" t="s">
        <v>78</v>
      </c>
      <c r="CG2" s="21" t="s">
        <v>79</v>
      </c>
      <c r="CH2" s="1" t="s">
        <v>80</v>
      </c>
      <c r="CI2" s="1" t="s">
        <v>81</v>
      </c>
      <c r="CJ2" s="1" t="s">
        <v>82</v>
      </c>
      <c r="CK2" s="21" t="s">
        <v>83</v>
      </c>
      <c r="CL2" s="21" t="s">
        <v>84</v>
      </c>
      <c r="CM2" s="1" t="s">
        <v>85</v>
      </c>
      <c r="CN2" s="1" t="s">
        <v>86</v>
      </c>
      <c r="CO2" s="1" t="s">
        <v>87</v>
      </c>
      <c r="CP2" s="1" t="s">
        <v>88</v>
      </c>
      <c r="CQ2" s="1" t="s">
        <v>89</v>
      </c>
      <c r="CR2" s="1" t="s">
        <v>666</v>
      </c>
      <c r="CS2" s="1" t="s">
        <v>90</v>
      </c>
      <c r="CT2" s="1" t="s">
        <v>91</v>
      </c>
      <c r="CU2" s="1" t="s">
        <v>92</v>
      </c>
      <c r="CV2" s="1" t="s">
        <v>93</v>
      </c>
      <c r="CW2" s="1" t="s">
        <v>94</v>
      </c>
      <c r="CX2" s="1" t="s">
        <v>95</v>
      </c>
      <c r="CY2" s="1" t="s">
        <v>96</v>
      </c>
      <c r="CZ2" s="21" t="s">
        <v>97</v>
      </c>
      <c r="DA2" s="21" t="s">
        <v>98</v>
      </c>
      <c r="DB2" s="1" t="s">
        <v>99</v>
      </c>
      <c r="DC2" s="1" t="s">
        <v>100</v>
      </c>
      <c r="DD2" s="1" t="s">
        <v>101</v>
      </c>
      <c r="DE2" s="1" t="s">
        <v>102</v>
      </c>
      <c r="DF2" s="1" t="s">
        <v>103</v>
      </c>
      <c r="DG2" s="1" t="s">
        <v>104</v>
      </c>
      <c r="DH2" s="1" t="s">
        <v>105</v>
      </c>
      <c r="DI2" s="1" t="s">
        <v>106</v>
      </c>
      <c r="DJ2" s="1" t="s">
        <v>107</v>
      </c>
      <c r="DK2" s="1" t="s">
        <v>108</v>
      </c>
      <c r="DL2" s="1" t="s">
        <v>109</v>
      </c>
      <c r="DM2" s="1" t="s">
        <v>110</v>
      </c>
      <c r="DN2" s="1" t="s">
        <v>111</v>
      </c>
      <c r="DO2" s="21" t="s">
        <v>112</v>
      </c>
      <c r="DP2" s="21" t="s">
        <v>113</v>
      </c>
      <c r="DQ2" s="1" t="s">
        <v>417</v>
      </c>
      <c r="DR2" s="1" t="s">
        <v>115</v>
      </c>
      <c r="DS2" s="1" t="s">
        <v>116</v>
      </c>
      <c r="DT2" s="1" t="s">
        <v>117</v>
      </c>
      <c r="DU2" s="1" t="s">
        <v>118</v>
      </c>
      <c r="DV2" s="1" t="s">
        <v>119</v>
      </c>
      <c r="DW2" s="1" t="s">
        <v>419</v>
      </c>
      <c r="DX2" s="1" t="s">
        <v>420</v>
      </c>
      <c r="DY2" s="1" t="s">
        <v>121</v>
      </c>
      <c r="DZ2" s="1" t="s">
        <v>122</v>
      </c>
      <c r="EA2" s="1" t="s">
        <v>123</v>
      </c>
      <c r="EB2" s="1" t="s">
        <v>124</v>
      </c>
      <c r="EC2" s="1" t="s">
        <v>421</v>
      </c>
      <c r="ED2" s="1" t="s">
        <v>432</v>
      </c>
      <c r="EE2" s="1" t="s">
        <v>126</v>
      </c>
      <c r="EF2" s="1" t="s">
        <v>127</v>
      </c>
      <c r="EG2" s="1" t="s">
        <v>128</v>
      </c>
      <c r="EH2" s="1" t="s">
        <v>129</v>
      </c>
      <c r="EI2" s="1" t="s">
        <v>130</v>
      </c>
      <c r="EJ2" s="1" t="s">
        <v>131</v>
      </c>
      <c r="EK2" s="1" t="s">
        <v>132</v>
      </c>
      <c r="EL2" s="21" t="s">
        <v>133</v>
      </c>
      <c r="EM2" s="21" t="s">
        <v>134</v>
      </c>
      <c r="EN2" s="1" t="s">
        <v>135</v>
      </c>
      <c r="EO2" s="1" t="s">
        <v>136</v>
      </c>
      <c r="EP2" s="1" t="s">
        <v>137</v>
      </c>
      <c r="EQ2" s="1" t="s">
        <v>138</v>
      </c>
      <c r="ER2" s="1" t="s">
        <v>139</v>
      </c>
      <c r="ES2" s="1" t="s">
        <v>319</v>
      </c>
      <c r="ET2" s="1" t="s">
        <v>140</v>
      </c>
      <c r="EU2" s="1" t="s">
        <v>141</v>
      </c>
      <c r="EV2" s="1" t="s">
        <v>142</v>
      </c>
      <c r="EW2" s="1" t="s">
        <v>143</v>
      </c>
      <c r="EX2" s="1" t="s">
        <v>144</v>
      </c>
      <c r="EY2" s="1" t="s">
        <v>145</v>
      </c>
      <c r="EZ2" s="1" t="s">
        <v>146</v>
      </c>
      <c r="FA2" s="1" t="s">
        <v>244</v>
      </c>
      <c r="FB2" s="1" t="s">
        <v>245</v>
      </c>
      <c r="FC2" s="1" t="s">
        <v>147</v>
      </c>
      <c r="FD2" s="1" t="s">
        <v>148</v>
      </c>
      <c r="FE2" s="1" t="s">
        <v>149</v>
      </c>
      <c r="FF2" s="1" t="s">
        <v>150</v>
      </c>
      <c r="FG2" s="1" t="s">
        <v>151</v>
      </c>
      <c r="FH2" s="1" t="s">
        <v>152</v>
      </c>
      <c r="FI2" s="1" t="s">
        <v>153</v>
      </c>
      <c r="FJ2" s="1" t="s">
        <v>154</v>
      </c>
      <c r="FK2" s="1" t="s">
        <v>155</v>
      </c>
      <c r="FL2" s="1" t="s">
        <v>156</v>
      </c>
      <c r="FM2" s="1" t="s">
        <v>157</v>
      </c>
      <c r="FN2" s="1" t="s">
        <v>158</v>
      </c>
      <c r="FO2" s="1" t="s">
        <v>159</v>
      </c>
      <c r="FP2" s="1" t="s">
        <v>160</v>
      </c>
      <c r="FQ2" s="1" t="s">
        <v>161</v>
      </c>
      <c r="FR2" s="1" t="s">
        <v>162</v>
      </c>
      <c r="FS2" s="1" t="s">
        <v>163</v>
      </c>
      <c r="FT2" s="1" t="s">
        <v>164</v>
      </c>
      <c r="FU2" s="1" t="s">
        <v>165</v>
      </c>
      <c r="FV2" s="1" t="s">
        <v>166</v>
      </c>
      <c r="FW2" s="1" t="s">
        <v>360</v>
      </c>
      <c r="FX2" s="1" t="s">
        <v>167</v>
      </c>
      <c r="FY2" s="1" t="s">
        <v>168</v>
      </c>
      <c r="FZ2" s="1" t="s">
        <v>169</v>
      </c>
      <c r="GA2" s="1" t="s">
        <v>170</v>
      </c>
      <c r="GB2" s="1" t="s">
        <v>171</v>
      </c>
      <c r="GC2" s="1" t="s">
        <v>172</v>
      </c>
      <c r="GD2" s="1" t="s">
        <v>173</v>
      </c>
      <c r="GE2" s="1" t="s">
        <v>174</v>
      </c>
      <c r="GF2" s="1" t="s">
        <v>175</v>
      </c>
      <c r="GG2" s="1" t="s">
        <v>176</v>
      </c>
      <c r="GH2" s="1" t="s">
        <v>177</v>
      </c>
      <c r="GI2" s="1" t="s">
        <v>178</v>
      </c>
      <c r="GJ2" s="1" t="s">
        <v>179</v>
      </c>
      <c r="GK2" s="1" t="s">
        <v>180</v>
      </c>
      <c r="GL2" s="1" t="s">
        <v>181</v>
      </c>
      <c r="GM2" s="1" t="s">
        <v>182</v>
      </c>
      <c r="GN2" s="1" t="s">
        <v>183</v>
      </c>
      <c r="GO2" s="1" t="s">
        <v>184</v>
      </c>
      <c r="GP2" s="1" t="s">
        <v>185</v>
      </c>
      <c r="GQ2" s="1" t="s">
        <v>186</v>
      </c>
      <c r="GR2" s="1" t="s">
        <v>187</v>
      </c>
      <c r="GS2" s="1" t="s">
        <v>188</v>
      </c>
      <c r="GT2" s="1" t="s">
        <v>189</v>
      </c>
      <c r="GU2" s="1" t="s">
        <v>190</v>
      </c>
      <c r="GV2" s="1" t="s">
        <v>191</v>
      </c>
      <c r="GW2" s="1" t="s">
        <v>346</v>
      </c>
    </row>
    <row r="3" spans="1:205" s="18" customFormat="1" x14ac:dyDescent="0.25">
      <c r="A3" s="18" t="s">
        <v>510</v>
      </c>
      <c r="B3" s="18" t="s">
        <v>397</v>
      </c>
      <c r="C3" s="18" t="s">
        <v>369</v>
      </c>
      <c r="D3" s="3" t="s">
        <v>370</v>
      </c>
      <c r="E3" s="18">
        <v>2</v>
      </c>
      <c r="F3" s="18">
        <v>2</v>
      </c>
      <c r="G3" s="18" t="s">
        <v>400</v>
      </c>
      <c r="H3" s="10" t="s">
        <v>402</v>
      </c>
      <c r="I3" s="26" t="s">
        <v>403</v>
      </c>
      <c r="J3" s="18">
        <f xml:space="preserve"> E3/F3</f>
        <v>1</v>
      </c>
      <c r="M3" s="18" t="s">
        <v>193</v>
      </c>
      <c r="N3" s="18" t="s">
        <v>194</v>
      </c>
      <c r="O3" s="18" t="s">
        <v>404</v>
      </c>
      <c r="S3" s="18" t="s">
        <v>195</v>
      </c>
      <c r="T3" s="18" t="s">
        <v>196</v>
      </c>
      <c r="U3" s="18" t="s">
        <v>405</v>
      </c>
      <c r="Y3" s="18" t="s">
        <v>349</v>
      </c>
      <c r="Z3" s="18" t="s">
        <v>197</v>
      </c>
      <c r="AA3" s="18" t="s">
        <v>406</v>
      </c>
      <c r="AE3" s="18" t="s">
        <v>198</v>
      </c>
      <c r="AF3" s="18" t="s">
        <v>199</v>
      </c>
      <c r="AG3" s="18" t="s">
        <v>407</v>
      </c>
      <c r="AK3" s="18" t="s">
        <v>350</v>
      </c>
      <c r="AL3" s="18" t="s">
        <v>200</v>
      </c>
      <c r="AM3" s="18" t="s">
        <v>408</v>
      </c>
      <c r="AP3" s="18" t="s">
        <v>351</v>
      </c>
      <c r="AQ3" s="18" t="s">
        <v>201</v>
      </c>
      <c r="AR3" s="18" t="s">
        <v>442</v>
      </c>
      <c r="AS3" s="18">
        <v>1</v>
      </c>
      <c r="AU3" s="18" t="s">
        <v>274</v>
      </c>
      <c r="AV3" s="18" t="s">
        <v>202</v>
      </c>
      <c r="AW3" s="18" t="s">
        <v>409</v>
      </c>
      <c r="AX3" s="18">
        <v>1</v>
      </c>
      <c r="AZ3" s="18" t="s">
        <v>276</v>
      </c>
      <c r="BA3" s="18" t="s">
        <v>203</v>
      </c>
      <c r="BB3" s="18" t="s">
        <v>410</v>
      </c>
      <c r="BC3" s="18">
        <v>1</v>
      </c>
      <c r="BE3" s="18" t="s">
        <v>278</v>
      </c>
      <c r="BF3" s="3" t="s">
        <v>204</v>
      </c>
      <c r="BG3" s="22" t="s">
        <v>373</v>
      </c>
      <c r="BH3" s="22">
        <v>0.75</v>
      </c>
      <c r="BJ3" s="18" t="s">
        <v>281</v>
      </c>
      <c r="BK3" s="18" t="s">
        <v>205</v>
      </c>
      <c r="BL3" s="18" t="s">
        <v>411</v>
      </c>
      <c r="BO3" s="18" t="s">
        <v>352</v>
      </c>
      <c r="BP3" s="18" t="s">
        <v>206</v>
      </c>
      <c r="BQ3" s="24" t="s">
        <v>374</v>
      </c>
      <c r="BR3" s="24">
        <v>1</v>
      </c>
      <c r="BT3" s="18" t="s">
        <v>285</v>
      </c>
      <c r="BU3" s="18" t="s">
        <v>207</v>
      </c>
      <c r="BV3" s="22" t="s">
        <v>375</v>
      </c>
      <c r="BW3" s="22">
        <v>1</v>
      </c>
      <c r="BY3" s="18" t="s">
        <v>353</v>
      </c>
      <c r="BZ3" s="18" t="s">
        <v>208</v>
      </c>
      <c r="CA3" s="22" t="s">
        <v>376</v>
      </c>
      <c r="CB3" s="22">
        <v>1</v>
      </c>
      <c r="CD3" s="18" t="s">
        <v>354</v>
      </c>
      <c r="CE3" s="18" t="s">
        <v>209</v>
      </c>
      <c r="CF3" s="22" t="s">
        <v>377</v>
      </c>
      <c r="CG3" s="22">
        <v>1</v>
      </c>
      <c r="CI3" s="18" t="s">
        <v>355</v>
      </c>
      <c r="CJ3" s="18" t="s">
        <v>210</v>
      </c>
      <c r="CK3" s="22" t="s">
        <v>378</v>
      </c>
      <c r="CL3" s="22">
        <v>1</v>
      </c>
      <c r="CN3" s="18" t="s">
        <v>292</v>
      </c>
      <c r="CO3" s="18" t="s">
        <v>211</v>
      </c>
      <c r="CP3" s="18" t="s">
        <v>412</v>
      </c>
      <c r="CS3" s="18" t="s">
        <v>295</v>
      </c>
      <c r="CT3" s="18" t="s">
        <v>212</v>
      </c>
      <c r="CU3" s="18" t="s">
        <v>413</v>
      </c>
      <c r="CX3" s="18" t="s">
        <v>298</v>
      </c>
      <c r="CY3" s="18" t="s">
        <v>213</v>
      </c>
      <c r="CZ3" s="22" t="s">
        <v>379</v>
      </c>
      <c r="DA3" s="22"/>
      <c r="DC3" s="4" t="s">
        <v>301</v>
      </c>
      <c r="DD3" s="18" t="s">
        <v>214</v>
      </c>
      <c r="DE3" s="18" t="s">
        <v>414</v>
      </c>
      <c r="DF3" s="18">
        <v>1</v>
      </c>
      <c r="DH3" s="4" t="s">
        <v>304</v>
      </c>
      <c r="DI3" s="18" t="s">
        <v>215</v>
      </c>
      <c r="DJ3" s="18" t="s">
        <v>415</v>
      </c>
      <c r="DK3" s="18">
        <v>1</v>
      </c>
      <c r="DM3" s="4" t="s">
        <v>305</v>
      </c>
      <c r="DN3" s="18" t="s">
        <v>216</v>
      </c>
      <c r="DO3" s="22" t="s">
        <v>443</v>
      </c>
      <c r="DP3" s="22">
        <v>1</v>
      </c>
      <c r="DQ3" s="18">
        <v>29</v>
      </c>
      <c r="DR3" s="18">
        <v>29</v>
      </c>
      <c r="DS3" s="4" t="s">
        <v>307</v>
      </c>
      <c r="DT3" s="18" t="s">
        <v>217</v>
      </c>
      <c r="DU3" s="18" t="s">
        <v>416</v>
      </c>
      <c r="DV3" s="18">
        <f xml:space="preserve"> DR3/DQ3</f>
        <v>1</v>
      </c>
      <c r="DW3" s="18">
        <v>2</v>
      </c>
      <c r="DX3" s="18">
        <v>2</v>
      </c>
      <c r="DY3" s="4" t="s">
        <v>310</v>
      </c>
      <c r="DZ3" s="18" t="s">
        <v>218</v>
      </c>
      <c r="EA3" s="18" t="s">
        <v>418</v>
      </c>
      <c r="EB3" s="18">
        <f>DW3/DX3</f>
        <v>1</v>
      </c>
      <c r="EC3" s="18">
        <v>7</v>
      </c>
      <c r="ED3" s="18">
        <v>7</v>
      </c>
      <c r="EE3" s="4" t="s">
        <v>313</v>
      </c>
      <c r="EF3" s="18" t="s">
        <v>219</v>
      </c>
      <c r="EG3" s="18" t="s">
        <v>422</v>
      </c>
      <c r="EH3" s="18">
        <f xml:space="preserve"> (ED3/EC3)</f>
        <v>1</v>
      </c>
      <c r="EJ3" s="4" t="s">
        <v>356</v>
      </c>
      <c r="EK3" s="18" t="s">
        <v>220</v>
      </c>
      <c r="EL3" s="22" t="s">
        <v>381</v>
      </c>
      <c r="EM3" s="22">
        <v>1</v>
      </c>
      <c r="EO3" s="4" t="s">
        <v>357</v>
      </c>
      <c r="EP3" s="18" t="s">
        <v>221</v>
      </c>
      <c r="EQ3" s="18" t="s">
        <v>423</v>
      </c>
      <c r="ER3" s="18">
        <v>1</v>
      </c>
      <c r="ET3" s="4" t="s">
        <v>358</v>
      </c>
      <c r="EU3" s="18" t="s">
        <v>222</v>
      </c>
      <c r="EV3" s="18" t="s">
        <v>424</v>
      </c>
      <c r="EY3" s="4" t="s">
        <v>321</v>
      </c>
      <c r="EZ3" s="18" t="s">
        <v>223</v>
      </c>
      <c r="FA3" s="18" t="s">
        <v>425</v>
      </c>
      <c r="FB3" s="18">
        <v>1</v>
      </c>
      <c r="FD3" s="4" t="s">
        <v>323</v>
      </c>
      <c r="FE3" s="18" t="s">
        <v>224</v>
      </c>
      <c r="FF3" s="18" t="s">
        <v>426</v>
      </c>
      <c r="FG3" s="18">
        <v>1</v>
      </c>
      <c r="FI3" s="4" t="s">
        <v>326</v>
      </c>
      <c r="FJ3" s="18" t="s">
        <v>225</v>
      </c>
      <c r="FK3" s="18" t="s">
        <v>427</v>
      </c>
      <c r="FL3" s="18">
        <v>1</v>
      </c>
      <c r="FN3" s="4" t="s">
        <v>327</v>
      </c>
      <c r="FO3" s="18" t="s">
        <v>226</v>
      </c>
      <c r="FP3" s="18" t="s">
        <v>428</v>
      </c>
      <c r="FQ3" s="18">
        <v>1</v>
      </c>
      <c r="FS3" s="4" t="s">
        <v>329</v>
      </c>
      <c r="FT3" s="18" t="s">
        <v>227</v>
      </c>
      <c r="FU3" s="18" t="s">
        <v>429</v>
      </c>
      <c r="FX3" s="4" t="s">
        <v>332</v>
      </c>
      <c r="FY3" s="18" t="s">
        <v>228</v>
      </c>
      <c r="FZ3" s="18" t="s">
        <v>430</v>
      </c>
      <c r="GC3" s="4" t="s">
        <v>335</v>
      </c>
      <c r="GD3" s="18" t="s">
        <v>229</v>
      </c>
      <c r="GE3" s="18" t="s">
        <v>430</v>
      </c>
      <c r="GH3" s="4" t="s">
        <v>338</v>
      </c>
      <c r="GI3" s="3" t="s">
        <v>230</v>
      </c>
      <c r="GJ3" s="27" t="s">
        <v>430</v>
      </c>
      <c r="GL3" s="18">
        <v>356</v>
      </c>
      <c r="GM3" s="18">
        <v>18</v>
      </c>
      <c r="GN3" s="4" t="s">
        <v>342</v>
      </c>
      <c r="GO3" s="18" t="s">
        <v>231</v>
      </c>
      <c r="GP3" s="18" t="s">
        <v>512</v>
      </c>
      <c r="GQ3" s="17">
        <f xml:space="preserve"> (GL3-GM3)/GL3</f>
        <v>0.949438202247191</v>
      </c>
      <c r="GR3" s="17"/>
      <c r="GS3" s="4" t="s">
        <v>348</v>
      </c>
      <c r="GT3" s="18" t="s">
        <v>232</v>
      </c>
      <c r="GU3" s="18" t="s">
        <v>431</v>
      </c>
      <c r="GV3" s="18">
        <v>1</v>
      </c>
      <c r="GW3" s="28">
        <f xml:space="preserve"> AVERAGE(J3, P3, V3, AB3, AH3, AN3, AS3, AX3, BC3, BH3, BM3, BR3, BW3, CB3, CG3, CL3, CQ3, CV3, DA3, DF3, DK3, DP3, DV3, EB3, EH3, EM3, ER3, EW3, FB3, FG3, FL3, FQ3, FV3, GA3, GF3, GK3, GQ3, GV3)*100</f>
        <v>98.747659176029956</v>
      </c>
    </row>
    <row r="4" spans="1:205" s="18" customFormat="1" x14ac:dyDescent="0.25">
      <c r="C4" s="18" t="s">
        <v>434</v>
      </c>
      <c r="D4" s="10" t="s">
        <v>433</v>
      </c>
      <c r="E4" s="18">
        <v>2</v>
      </c>
      <c r="F4" s="18">
        <v>2</v>
      </c>
      <c r="I4" s="26" t="s">
        <v>403</v>
      </c>
      <c r="J4" s="18">
        <f xml:space="preserve"> E4/F4</f>
        <v>1</v>
      </c>
      <c r="O4" s="18" t="s">
        <v>404</v>
      </c>
      <c r="U4" s="18" t="s">
        <v>405</v>
      </c>
      <c r="AA4" s="18" t="s">
        <v>406</v>
      </c>
      <c r="AG4" s="18" t="s">
        <v>407</v>
      </c>
      <c r="AM4" s="18" t="s">
        <v>408</v>
      </c>
      <c r="AR4" s="18" t="s">
        <v>442</v>
      </c>
      <c r="AS4" s="18">
        <v>1</v>
      </c>
      <c r="AW4" s="18" t="s">
        <v>409</v>
      </c>
      <c r="AX4" s="18">
        <v>1</v>
      </c>
      <c r="BB4" s="18" t="s">
        <v>435</v>
      </c>
      <c r="BC4" s="18">
        <v>1</v>
      </c>
      <c r="BF4" s="3"/>
      <c r="BG4" s="22" t="s">
        <v>373</v>
      </c>
      <c r="BH4" s="22">
        <v>0.75</v>
      </c>
      <c r="BL4" s="18" t="s">
        <v>411</v>
      </c>
      <c r="BQ4" s="24" t="s">
        <v>374</v>
      </c>
      <c r="BR4" s="24">
        <v>1</v>
      </c>
      <c r="BV4" s="22" t="s">
        <v>375</v>
      </c>
      <c r="BW4" s="22">
        <v>1</v>
      </c>
      <c r="CA4" s="22" t="s">
        <v>376</v>
      </c>
      <c r="CB4" s="22">
        <v>1</v>
      </c>
      <c r="CF4" s="22" t="s">
        <v>377</v>
      </c>
      <c r="CG4" s="22">
        <v>1</v>
      </c>
      <c r="CK4" s="22" t="s">
        <v>378</v>
      </c>
      <c r="CL4" s="22">
        <v>1</v>
      </c>
      <c r="CP4" s="18" t="s">
        <v>412</v>
      </c>
      <c r="CU4" s="18" t="s">
        <v>413</v>
      </c>
      <c r="CZ4" s="22" t="s">
        <v>379</v>
      </c>
      <c r="DA4" s="22"/>
      <c r="DC4" s="4"/>
      <c r="DE4" s="18" t="s">
        <v>414</v>
      </c>
      <c r="DF4" s="18">
        <v>1</v>
      </c>
      <c r="DH4" s="4"/>
      <c r="DJ4" s="18" t="s">
        <v>415</v>
      </c>
      <c r="DK4" s="18">
        <v>1</v>
      </c>
      <c r="DM4" s="4"/>
      <c r="DO4" s="22" t="s">
        <v>443</v>
      </c>
      <c r="DP4" s="22">
        <v>1</v>
      </c>
      <c r="DQ4" s="18">
        <v>20</v>
      </c>
      <c r="DR4" s="18">
        <v>20</v>
      </c>
      <c r="DS4" s="4"/>
      <c r="DU4" s="18" t="s">
        <v>416</v>
      </c>
      <c r="DV4" s="18">
        <f xml:space="preserve"> DR4/DQ4</f>
        <v>1</v>
      </c>
      <c r="DW4" s="18">
        <v>2</v>
      </c>
      <c r="DX4" s="18">
        <v>2</v>
      </c>
      <c r="DY4" s="4"/>
      <c r="EA4" s="18" t="s">
        <v>418</v>
      </c>
      <c r="EB4" s="18">
        <f>DW4/DX4</f>
        <v>1</v>
      </c>
      <c r="EC4" s="18">
        <v>26</v>
      </c>
      <c r="ED4" s="18">
        <v>26</v>
      </c>
      <c r="EE4" s="4"/>
      <c r="EG4" s="18" t="s">
        <v>436</v>
      </c>
      <c r="EH4" s="18">
        <f xml:space="preserve"> EC4/ED4</f>
        <v>1</v>
      </c>
      <c r="EJ4" s="4"/>
      <c r="EL4" s="22" t="s">
        <v>381</v>
      </c>
      <c r="EM4" s="22">
        <v>1</v>
      </c>
      <c r="EO4" s="4"/>
      <c r="EQ4" s="18" t="s">
        <v>423</v>
      </c>
      <c r="ER4" s="18">
        <v>1</v>
      </c>
      <c r="ET4" s="4"/>
      <c r="EV4" s="18" t="s">
        <v>424</v>
      </c>
      <c r="EY4" s="4"/>
      <c r="FA4" s="18" t="s">
        <v>425</v>
      </c>
      <c r="FB4" s="18">
        <v>1</v>
      </c>
      <c r="FD4" s="4"/>
      <c r="FF4" s="18" t="s">
        <v>426</v>
      </c>
      <c r="FG4" s="18">
        <v>1</v>
      </c>
      <c r="FI4" s="4"/>
      <c r="FK4" s="18" t="s">
        <v>427</v>
      </c>
      <c r="FL4" s="18">
        <v>1</v>
      </c>
      <c r="FN4" s="4"/>
      <c r="FP4" s="18" t="s">
        <v>428</v>
      </c>
      <c r="FQ4" s="18">
        <v>1</v>
      </c>
      <c r="FS4" s="4"/>
      <c r="FU4" s="18" t="s">
        <v>437</v>
      </c>
      <c r="FV4" s="18">
        <v>1</v>
      </c>
      <c r="FX4" s="4"/>
      <c r="FZ4" s="18" t="s">
        <v>438</v>
      </c>
      <c r="GA4" s="18">
        <v>1</v>
      </c>
      <c r="GC4" s="4"/>
      <c r="GE4" s="18" t="s">
        <v>439</v>
      </c>
      <c r="GF4" s="18">
        <v>1</v>
      </c>
      <c r="GH4" s="4"/>
      <c r="GI4" s="3"/>
      <c r="GJ4" s="27" t="s">
        <v>430</v>
      </c>
      <c r="GL4" s="18">
        <v>923</v>
      </c>
      <c r="GM4" s="18">
        <v>27</v>
      </c>
      <c r="GN4" s="4"/>
      <c r="GP4" s="18" t="s">
        <v>513</v>
      </c>
      <c r="GQ4" s="17">
        <f xml:space="preserve"> (GL4-GM4)/GL4</f>
        <v>0.9707475622968581</v>
      </c>
      <c r="GS4" s="4"/>
      <c r="GU4" s="18" t="s">
        <v>431</v>
      </c>
      <c r="GV4" s="18">
        <v>1</v>
      </c>
      <c r="GW4" s="28">
        <f xml:space="preserve"> AVERAGE(J4, P4, V4, AB4, AH4, AN4, AS4, AX4, BC4, BH4, BM4, BR4, BW4, CB4, CG4, CL4, CQ4, CV4, DA4, DF4, DK4, DP4, DV4, EB4, EH4, EM4, ER4, EW4, FB4, FG4, FL4, FQ4, FV4, GA4, GF4, GK4, GQ4, GV4)*100</f>
        <v>98.965731712210584</v>
      </c>
    </row>
    <row r="5" spans="1:205" s="18" customFormat="1" x14ac:dyDescent="0.25">
      <c r="C5" s="18" t="s">
        <v>441</v>
      </c>
      <c r="D5" s="10" t="s">
        <v>440</v>
      </c>
      <c r="E5" s="18">
        <v>2</v>
      </c>
      <c r="F5" s="18">
        <v>2</v>
      </c>
      <c r="I5" s="18" t="s">
        <v>403</v>
      </c>
      <c r="J5" s="18">
        <f xml:space="preserve"> E5/F5</f>
        <v>1</v>
      </c>
      <c r="U5" s="18" t="s">
        <v>405</v>
      </c>
      <c r="AA5" s="18" t="s">
        <v>406</v>
      </c>
      <c r="AG5" s="18" t="s">
        <v>407</v>
      </c>
      <c r="AM5" s="18" t="s">
        <v>408</v>
      </c>
      <c r="AR5" s="18" t="s">
        <v>442</v>
      </c>
      <c r="AS5" s="18">
        <v>1</v>
      </c>
      <c r="AW5" s="18" t="s">
        <v>409</v>
      </c>
      <c r="AX5" s="18">
        <v>1</v>
      </c>
      <c r="BB5" s="18" t="s">
        <v>435</v>
      </c>
      <c r="BC5" s="18">
        <v>1</v>
      </c>
      <c r="BF5" s="3"/>
      <c r="BG5" s="22" t="s">
        <v>373</v>
      </c>
      <c r="BH5" s="22">
        <v>0.75</v>
      </c>
      <c r="BL5" s="18" t="s">
        <v>411</v>
      </c>
      <c r="BQ5" s="24" t="s">
        <v>374</v>
      </c>
      <c r="BR5" s="24">
        <v>1</v>
      </c>
      <c r="BV5" s="22" t="s">
        <v>375</v>
      </c>
      <c r="BW5" s="22">
        <v>1</v>
      </c>
      <c r="CA5" s="22" t="s">
        <v>376</v>
      </c>
      <c r="CB5" s="22">
        <v>1</v>
      </c>
      <c r="CF5" s="22" t="s">
        <v>377</v>
      </c>
      <c r="CG5" s="22">
        <v>1</v>
      </c>
      <c r="CK5" s="22" t="s">
        <v>378</v>
      </c>
      <c r="CL5" s="22">
        <v>1</v>
      </c>
      <c r="CP5" s="18" t="s">
        <v>412</v>
      </c>
      <c r="CU5" s="18" t="s">
        <v>413</v>
      </c>
      <c r="CZ5" s="22" t="s">
        <v>379</v>
      </c>
      <c r="DA5" s="22"/>
      <c r="DC5" s="4"/>
      <c r="DE5" s="18" t="s">
        <v>414</v>
      </c>
      <c r="DF5" s="18">
        <v>1</v>
      </c>
      <c r="DH5" s="4"/>
      <c r="DJ5" s="18" t="s">
        <v>415</v>
      </c>
      <c r="DK5" s="18">
        <v>1</v>
      </c>
      <c r="DM5" s="4"/>
      <c r="DO5" s="22" t="s">
        <v>443</v>
      </c>
      <c r="DP5" s="22">
        <v>1</v>
      </c>
      <c r="DQ5" s="18">
        <v>30</v>
      </c>
      <c r="DR5" s="18">
        <v>30</v>
      </c>
      <c r="DS5" s="4"/>
      <c r="DU5" s="18" t="s">
        <v>416</v>
      </c>
      <c r="DV5" s="18">
        <f xml:space="preserve"> DR5/DQ5</f>
        <v>1</v>
      </c>
      <c r="DW5" s="18">
        <v>2</v>
      </c>
      <c r="DX5" s="18">
        <v>2</v>
      </c>
      <c r="DY5" s="4"/>
      <c r="EA5" s="18" t="s">
        <v>418</v>
      </c>
      <c r="EB5" s="18">
        <f>DW5/DX5</f>
        <v>1</v>
      </c>
      <c r="EC5" s="18">
        <v>16</v>
      </c>
      <c r="ED5" s="18">
        <v>16</v>
      </c>
      <c r="EE5" s="4"/>
      <c r="EG5" s="18" t="s">
        <v>444</v>
      </c>
      <c r="EH5" s="18">
        <f xml:space="preserve"> EC5/ED5</f>
        <v>1</v>
      </c>
      <c r="EJ5" s="4"/>
      <c r="EL5" s="22" t="s">
        <v>381</v>
      </c>
      <c r="EM5" s="22">
        <v>1</v>
      </c>
      <c r="EO5" s="4"/>
      <c r="EQ5" s="18" t="s">
        <v>423</v>
      </c>
      <c r="ER5" s="18">
        <v>1</v>
      </c>
      <c r="ET5" s="4"/>
      <c r="EV5" s="18" t="s">
        <v>424</v>
      </c>
      <c r="EY5" s="4"/>
      <c r="FA5" s="18" t="s">
        <v>425</v>
      </c>
      <c r="FB5" s="18">
        <v>1</v>
      </c>
      <c r="FD5" s="4"/>
      <c r="FF5" s="18" t="s">
        <v>445</v>
      </c>
      <c r="FG5" s="18">
        <v>1</v>
      </c>
      <c r="FI5" s="4"/>
      <c r="FK5" s="18" t="s">
        <v>427</v>
      </c>
      <c r="FL5" s="18">
        <v>1</v>
      </c>
      <c r="FN5" s="4"/>
      <c r="FP5" s="18" t="s">
        <v>428</v>
      </c>
      <c r="FQ5" s="18">
        <v>1</v>
      </c>
      <c r="FS5" s="4"/>
      <c r="FU5" s="18" t="s">
        <v>446</v>
      </c>
      <c r="FX5" s="4"/>
      <c r="FZ5" s="18" t="s">
        <v>438</v>
      </c>
      <c r="GA5" s="18">
        <v>1</v>
      </c>
      <c r="GC5" s="4"/>
      <c r="GE5" s="18" t="s">
        <v>447</v>
      </c>
      <c r="GH5" s="4"/>
      <c r="GI5" s="3"/>
      <c r="GJ5" s="27" t="s">
        <v>430</v>
      </c>
      <c r="GL5" s="18">
        <v>462</v>
      </c>
      <c r="GM5" s="18">
        <v>22</v>
      </c>
      <c r="GN5" s="4"/>
      <c r="GP5" s="18" t="s">
        <v>511</v>
      </c>
      <c r="GQ5" s="17">
        <f xml:space="preserve"> (GL5-GM5)/GL5</f>
        <v>0.95238095238095233</v>
      </c>
      <c r="GS5" s="4"/>
      <c r="GU5" s="18" t="s">
        <v>431</v>
      </c>
      <c r="GV5" s="18">
        <v>1</v>
      </c>
      <c r="GW5" s="28">
        <f xml:space="preserve"> AVERAGE(J5, P5, V5, AB5, AH5, AN5, AS5, AX5, BC5, BH5, BM5, BR5, BW5, CB5, CG5, CL5, CQ5, CV5, DA5, DF5, DK5, DP5, DV5, EB5, EH5, EM5, ER5, EW5, FB5, FG5, FL5, FQ5, FV5, GA5, GF5, GK5, GQ5, GV5)*100</f>
        <v>98.80952380952381</v>
      </c>
    </row>
    <row r="6" spans="1:205" s="18" customFormat="1" x14ac:dyDescent="0.25">
      <c r="C6" s="18" t="s">
        <v>448</v>
      </c>
      <c r="D6" s="3"/>
      <c r="BF6" s="3"/>
      <c r="BG6" s="22"/>
      <c r="BH6" s="22"/>
      <c r="BQ6" s="24"/>
      <c r="BR6" s="24"/>
      <c r="BV6" s="22"/>
      <c r="BW6" s="22"/>
      <c r="CA6" s="22"/>
      <c r="CB6" s="22"/>
      <c r="CF6" s="22"/>
      <c r="CG6" s="22"/>
      <c r="CK6" s="22"/>
      <c r="CL6" s="22"/>
      <c r="CZ6" s="22"/>
      <c r="DA6" s="22"/>
      <c r="DC6" s="4"/>
      <c r="DH6" s="4"/>
      <c r="DM6" s="4"/>
      <c r="DO6" s="22"/>
      <c r="DP6" s="22"/>
      <c r="DS6" s="4"/>
      <c r="DY6" s="4"/>
      <c r="EE6" s="4"/>
      <c r="EJ6" s="4"/>
      <c r="EL6" s="22"/>
      <c r="EM6" s="22"/>
      <c r="EO6" s="4"/>
      <c r="ET6" s="4"/>
      <c r="EY6" s="4"/>
      <c r="FD6" s="4"/>
      <c r="FI6" s="4"/>
      <c r="FN6" s="4"/>
      <c r="FS6" s="4"/>
      <c r="FX6" s="4"/>
      <c r="GC6" s="4"/>
      <c r="GH6" s="4"/>
      <c r="GI6" s="3"/>
      <c r="GN6" s="4"/>
      <c r="GQ6" s="17"/>
      <c r="GS6" s="4"/>
      <c r="GW6" s="18">
        <f xml:space="preserve"> AVERAGE(GW3, GW4, GW5)</f>
        <v>98.84097156592145</v>
      </c>
    </row>
    <row r="7" spans="1:205" x14ac:dyDescent="0.25">
      <c r="A7" s="17" t="s">
        <v>399</v>
      </c>
      <c r="B7" s="17" t="s">
        <v>371</v>
      </c>
      <c r="C7" s="19" t="s">
        <v>369</v>
      </c>
      <c r="D7" s="20" t="s">
        <v>372</v>
      </c>
      <c r="E7" s="18">
        <v>7</v>
      </c>
      <c r="F7" s="18">
        <v>7</v>
      </c>
      <c r="G7" s="2"/>
      <c r="H7" s="2"/>
      <c r="I7" s="18" t="s">
        <v>403</v>
      </c>
      <c r="J7" s="18">
        <f xml:space="preserve"> E7/F7</f>
        <v>1</v>
      </c>
      <c r="K7" s="2"/>
      <c r="L7" s="2"/>
      <c r="M7" s="2"/>
      <c r="N7" s="2"/>
      <c r="O7" s="2"/>
      <c r="P7" s="2"/>
      <c r="Q7" s="2"/>
      <c r="R7" s="2"/>
      <c r="S7" s="2"/>
      <c r="T7" s="2"/>
      <c r="U7" s="18" t="s">
        <v>405</v>
      </c>
      <c r="V7" s="2"/>
      <c r="W7" s="2"/>
      <c r="X7" s="2"/>
      <c r="Y7" s="2"/>
      <c r="Z7" s="2"/>
      <c r="AA7" s="18" t="s">
        <v>406</v>
      </c>
      <c r="AB7" s="2"/>
      <c r="AC7" s="2"/>
      <c r="AD7" s="2"/>
      <c r="AE7" s="2"/>
      <c r="AF7" s="2"/>
      <c r="AG7" s="18" t="s">
        <v>407</v>
      </c>
      <c r="AH7" s="2"/>
      <c r="AI7" s="2"/>
      <c r="AJ7" s="2"/>
      <c r="AK7" s="2"/>
      <c r="AL7" s="2"/>
      <c r="AM7" s="18" t="s">
        <v>408</v>
      </c>
      <c r="AN7" s="2"/>
      <c r="AO7" s="2"/>
      <c r="AP7" s="2"/>
      <c r="AQ7" s="2"/>
      <c r="AR7" s="18" t="s">
        <v>453</v>
      </c>
      <c r="AS7" s="18">
        <v>0.75</v>
      </c>
      <c r="AT7" s="2"/>
      <c r="AU7" s="2"/>
      <c r="AV7" s="2"/>
      <c r="AW7" s="18" t="s">
        <v>409</v>
      </c>
      <c r="AX7" s="18">
        <v>1</v>
      </c>
      <c r="AY7" s="2"/>
      <c r="AZ7" s="2"/>
      <c r="BA7" s="2"/>
      <c r="BB7" s="18" t="s">
        <v>410</v>
      </c>
      <c r="BC7" s="18">
        <v>1</v>
      </c>
      <c r="BD7" s="2"/>
      <c r="BE7" s="2"/>
      <c r="BF7" s="2"/>
      <c r="BG7" s="22" t="s">
        <v>382</v>
      </c>
      <c r="BH7" s="22">
        <v>1</v>
      </c>
      <c r="BI7" s="2"/>
      <c r="BJ7" s="2"/>
      <c r="BK7" s="2"/>
      <c r="BL7" s="18" t="s">
        <v>411</v>
      </c>
      <c r="BM7" s="1"/>
      <c r="BN7" s="2"/>
      <c r="BO7" s="2"/>
      <c r="BP7" s="2"/>
      <c r="BQ7" s="22" t="s">
        <v>383</v>
      </c>
      <c r="BR7" s="22">
        <v>1</v>
      </c>
      <c r="BS7" s="2"/>
      <c r="BT7" s="2"/>
      <c r="BU7" s="2"/>
      <c r="BV7" s="22" t="s">
        <v>375</v>
      </c>
      <c r="BW7" s="22">
        <v>1</v>
      </c>
      <c r="BX7" s="2"/>
      <c r="BY7" s="2"/>
      <c r="BZ7" s="2"/>
      <c r="CA7" s="22" t="s">
        <v>376</v>
      </c>
      <c r="CB7" s="22">
        <v>1</v>
      </c>
      <c r="CC7" s="2"/>
      <c r="CD7" s="2"/>
      <c r="CE7" s="2"/>
      <c r="CF7" s="22" t="s">
        <v>384</v>
      </c>
      <c r="CG7" s="22">
        <v>0.75</v>
      </c>
      <c r="CH7" s="2"/>
      <c r="CI7" s="2"/>
      <c r="CJ7" s="2"/>
      <c r="CK7" s="22" t="s">
        <v>385</v>
      </c>
      <c r="CL7" s="22">
        <v>0.5</v>
      </c>
      <c r="CM7" s="2"/>
      <c r="CN7" s="2"/>
      <c r="CO7" s="2"/>
      <c r="CP7" s="18" t="s">
        <v>412</v>
      </c>
      <c r="CQ7" s="2"/>
      <c r="CR7" s="2"/>
      <c r="CS7" s="2"/>
      <c r="CT7" s="2"/>
      <c r="CU7" s="18" t="s">
        <v>449</v>
      </c>
      <c r="CV7" s="2">
        <v>0</v>
      </c>
      <c r="CW7" s="2"/>
      <c r="CX7" s="2"/>
      <c r="CY7" s="2"/>
      <c r="CZ7" s="22" t="s">
        <v>379</v>
      </c>
      <c r="DA7" s="22"/>
      <c r="DB7" s="2"/>
      <c r="DC7" s="2"/>
      <c r="DD7" s="2"/>
      <c r="DE7" s="18" t="s">
        <v>450</v>
      </c>
      <c r="DF7" s="18">
        <v>1</v>
      </c>
      <c r="DG7" s="2"/>
      <c r="DH7" s="2"/>
      <c r="DI7" s="2"/>
      <c r="DJ7" s="18" t="s">
        <v>415</v>
      </c>
      <c r="DK7" s="18">
        <v>1</v>
      </c>
      <c r="DL7" s="2"/>
      <c r="DM7" s="2"/>
      <c r="DN7" s="2"/>
      <c r="DO7" s="22" t="s">
        <v>386</v>
      </c>
      <c r="DP7" s="22">
        <v>0.5</v>
      </c>
      <c r="DQ7" s="18">
        <v>10</v>
      </c>
      <c r="DR7" s="18">
        <v>8</v>
      </c>
      <c r="DS7" s="2"/>
      <c r="DT7" s="2"/>
      <c r="DU7" s="18" t="s">
        <v>451</v>
      </c>
      <c r="DV7" s="18">
        <f xml:space="preserve"> DR7/DQ7</f>
        <v>0.8</v>
      </c>
      <c r="DW7" s="18">
        <v>2</v>
      </c>
      <c r="DX7" s="18">
        <v>2</v>
      </c>
      <c r="DY7" s="2"/>
      <c r="DZ7" s="2"/>
      <c r="EA7" s="18" t="s">
        <v>418</v>
      </c>
      <c r="EB7" s="18">
        <f>DW7/DX7</f>
        <v>1</v>
      </c>
      <c r="EC7" s="18">
        <v>15</v>
      </c>
      <c r="ED7" s="18">
        <v>7</v>
      </c>
      <c r="EE7" s="2"/>
      <c r="EF7" s="2"/>
      <c r="EG7" s="18" t="s">
        <v>452</v>
      </c>
      <c r="EH7" s="18">
        <f xml:space="preserve"> (ED7/EC7)</f>
        <v>0.46666666666666667</v>
      </c>
      <c r="EI7" s="2"/>
      <c r="EJ7" s="2"/>
      <c r="EK7" s="2"/>
      <c r="EL7" s="22" t="s">
        <v>387</v>
      </c>
      <c r="EM7" s="23">
        <v>0.25</v>
      </c>
      <c r="EN7" s="2"/>
      <c r="EO7" s="2"/>
      <c r="EP7" s="2"/>
      <c r="EQ7" s="18" t="s">
        <v>423</v>
      </c>
      <c r="ER7" s="18">
        <v>1</v>
      </c>
      <c r="ES7" s="2"/>
      <c r="ET7" s="2"/>
      <c r="EU7" s="2"/>
      <c r="EV7" s="18" t="s">
        <v>424</v>
      </c>
      <c r="EW7" s="2"/>
      <c r="EX7" s="2"/>
      <c r="EY7" s="2"/>
      <c r="EZ7" s="2"/>
      <c r="FA7" s="18" t="s">
        <v>425</v>
      </c>
      <c r="FB7" s="18">
        <v>1</v>
      </c>
      <c r="FC7" s="2"/>
      <c r="FD7" s="2"/>
      <c r="FE7" s="2"/>
      <c r="FF7" s="18" t="s">
        <v>454</v>
      </c>
      <c r="FG7" s="18">
        <v>0.5</v>
      </c>
      <c r="FH7" s="2"/>
      <c r="FI7" s="2"/>
      <c r="FJ7" s="2"/>
      <c r="FK7" s="18" t="s">
        <v>427</v>
      </c>
      <c r="FL7" s="18">
        <v>1</v>
      </c>
      <c r="FM7" s="2"/>
      <c r="FN7" s="2"/>
      <c r="FO7" s="2"/>
      <c r="FP7" s="18" t="s">
        <v>428</v>
      </c>
      <c r="FQ7" s="18">
        <v>1</v>
      </c>
      <c r="FR7" s="2"/>
      <c r="FS7" s="2"/>
      <c r="FT7" s="2"/>
      <c r="FU7" s="18" t="s">
        <v>446</v>
      </c>
      <c r="FV7" s="2"/>
      <c r="FW7" s="2"/>
      <c r="FX7" s="2"/>
      <c r="FY7" s="2"/>
      <c r="FZ7" s="18" t="s">
        <v>455</v>
      </c>
      <c r="GA7" s="2"/>
      <c r="GB7" s="2"/>
      <c r="GC7" s="2"/>
      <c r="GD7" s="2"/>
      <c r="GE7" s="18" t="s">
        <v>455</v>
      </c>
      <c r="GF7" s="2"/>
      <c r="GG7" s="2"/>
      <c r="GH7" s="2"/>
      <c r="GI7" s="2"/>
      <c r="GJ7" s="27" t="s">
        <v>430</v>
      </c>
      <c r="GK7" s="2"/>
      <c r="GL7" s="18">
        <v>336</v>
      </c>
      <c r="GM7" s="18">
        <v>27</v>
      </c>
      <c r="GN7" s="2"/>
      <c r="GO7" s="2"/>
      <c r="GP7" s="18" t="s">
        <v>514</v>
      </c>
      <c r="GQ7" s="17">
        <f xml:space="preserve"> (GL7-GM7)/GL7</f>
        <v>0.9196428571428571</v>
      </c>
      <c r="GR7" s="2"/>
      <c r="GS7" s="2"/>
      <c r="GT7" s="2"/>
      <c r="GU7" s="18" t="s">
        <v>527</v>
      </c>
      <c r="GV7" s="18">
        <v>0.5</v>
      </c>
      <c r="GW7" s="28">
        <f xml:space="preserve"> AVERAGE(J7, P7, V7, AB7, AH7, AN7, AS7, AX7, BC7, BH7, BM7, BR7, BW7, CB7, CG7, CL7, CQ7, CV7, DA7, DF7, DK7, DP7, DV7, EB7, EH7, EM7, ER7, EW7, FB7, FG7, FL7, FQ7, FV7, GA7, GF7, GK7, GQ7, GV7)*100</f>
        <v>79.745238095238093</v>
      </c>
    </row>
    <row r="8" spans="1:205" s="17" customFormat="1" x14ac:dyDescent="0.25">
      <c r="C8" s="19" t="s">
        <v>456</v>
      </c>
      <c r="D8" s="10" t="s">
        <v>457</v>
      </c>
      <c r="E8" s="18">
        <v>4</v>
      </c>
      <c r="F8" s="18">
        <v>4</v>
      </c>
      <c r="G8" s="18"/>
      <c r="H8" s="18"/>
      <c r="I8" s="18" t="s">
        <v>403</v>
      </c>
      <c r="J8" s="18">
        <f xml:space="preserve"> E8/F8</f>
        <v>1</v>
      </c>
      <c r="K8" s="18"/>
      <c r="L8" s="18"/>
      <c r="M8" s="18"/>
      <c r="N8" s="18"/>
      <c r="O8" s="18"/>
      <c r="P8" s="18"/>
      <c r="Q8" s="18"/>
      <c r="R8" s="18"/>
      <c r="S8" s="18"/>
      <c r="T8" s="18"/>
      <c r="U8" s="18" t="s">
        <v>405</v>
      </c>
      <c r="V8" s="18"/>
      <c r="W8" s="18"/>
      <c r="X8" s="18"/>
      <c r="Y8" s="18"/>
      <c r="Z8" s="18"/>
      <c r="AA8" s="18" t="s">
        <v>406</v>
      </c>
      <c r="AB8" s="18"/>
      <c r="AC8" s="18"/>
      <c r="AD8" s="18"/>
      <c r="AE8" s="18"/>
      <c r="AF8" s="18"/>
      <c r="AG8" s="18" t="s">
        <v>407</v>
      </c>
      <c r="AH8" s="18"/>
      <c r="AI8" s="18"/>
      <c r="AJ8" s="18"/>
      <c r="AK8" s="18"/>
      <c r="AL8" s="18"/>
      <c r="AM8" s="18" t="s">
        <v>408</v>
      </c>
      <c r="AN8" s="18"/>
      <c r="AO8" s="18"/>
      <c r="AP8" s="18"/>
      <c r="AQ8" s="18"/>
      <c r="AR8" s="18" t="s">
        <v>442</v>
      </c>
      <c r="AS8" s="18">
        <v>1</v>
      </c>
      <c r="AT8" s="18"/>
      <c r="AU8" s="18"/>
      <c r="AV8" s="18"/>
      <c r="AW8" s="18" t="s">
        <v>409</v>
      </c>
      <c r="AX8" s="18">
        <v>1</v>
      </c>
      <c r="AY8" s="18"/>
      <c r="AZ8" s="18"/>
      <c r="BA8" s="18"/>
      <c r="BB8" s="18" t="s">
        <v>410</v>
      </c>
      <c r="BC8" s="18">
        <v>1</v>
      </c>
      <c r="BD8" s="18"/>
      <c r="BE8" s="18"/>
      <c r="BF8" s="18"/>
      <c r="BG8" s="22" t="s">
        <v>382</v>
      </c>
      <c r="BH8" s="22">
        <v>1</v>
      </c>
      <c r="BI8" s="18"/>
      <c r="BJ8" s="18"/>
      <c r="BK8" s="18"/>
      <c r="BL8" s="18" t="s">
        <v>411</v>
      </c>
      <c r="BM8" s="1"/>
      <c r="BN8" s="18"/>
      <c r="BO8" s="18"/>
      <c r="BP8" s="18"/>
      <c r="BQ8" s="22" t="s">
        <v>383</v>
      </c>
      <c r="BR8" s="22">
        <v>1</v>
      </c>
      <c r="BS8" s="18"/>
      <c r="BT8" s="18"/>
      <c r="BU8" s="18"/>
      <c r="BV8" s="22" t="s">
        <v>375</v>
      </c>
      <c r="BW8" s="22">
        <v>1</v>
      </c>
      <c r="BX8" s="18"/>
      <c r="BY8" s="18"/>
      <c r="BZ8" s="18"/>
      <c r="CA8" s="22" t="s">
        <v>376</v>
      </c>
      <c r="CB8" s="22">
        <v>1</v>
      </c>
      <c r="CC8" s="18"/>
      <c r="CD8" s="18"/>
      <c r="CE8" s="18"/>
      <c r="CF8" s="22" t="s">
        <v>384</v>
      </c>
      <c r="CG8" s="22">
        <v>0.75</v>
      </c>
      <c r="CH8" s="18"/>
      <c r="CI8" s="18"/>
      <c r="CJ8" s="18"/>
      <c r="CK8" s="22" t="s">
        <v>385</v>
      </c>
      <c r="CL8" s="22">
        <v>0.5</v>
      </c>
      <c r="CM8" s="18"/>
      <c r="CN8" s="18"/>
      <c r="CO8" s="18"/>
      <c r="CP8" s="18" t="s">
        <v>412</v>
      </c>
      <c r="CQ8" s="18"/>
      <c r="CR8" s="18"/>
      <c r="CS8" s="18"/>
      <c r="CT8" s="18"/>
      <c r="CU8" s="18" t="s">
        <v>413</v>
      </c>
      <c r="CV8" s="18"/>
      <c r="CW8" s="18"/>
      <c r="CX8" s="18"/>
      <c r="CY8" s="18"/>
      <c r="CZ8" s="22" t="s">
        <v>379</v>
      </c>
      <c r="DA8" s="22"/>
      <c r="DB8" s="18"/>
      <c r="DC8" s="18"/>
      <c r="DD8" s="18"/>
      <c r="DE8" s="18" t="s">
        <v>450</v>
      </c>
      <c r="DF8" s="18">
        <v>1</v>
      </c>
      <c r="DG8" s="18"/>
      <c r="DH8" s="18"/>
      <c r="DI8" s="18"/>
      <c r="DJ8" s="18" t="s">
        <v>458</v>
      </c>
      <c r="DK8" s="18">
        <v>0.5</v>
      </c>
      <c r="DL8" s="18"/>
      <c r="DM8" s="18"/>
      <c r="DN8" s="18"/>
      <c r="DO8" s="22" t="s">
        <v>386</v>
      </c>
      <c r="DP8" s="22">
        <v>0.5</v>
      </c>
      <c r="DQ8" s="18">
        <v>10</v>
      </c>
      <c r="DR8" s="18">
        <v>10</v>
      </c>
      <c r="DS8" s="18"/>
      <c r="DT8" s="18"/>
      <c r="DU8" s="18" t="s">
        <v>416</v>
      </c>
      <c r="DV8" s="18">
        <f xml:space="preserve"> DR8/DQ8</f>
        <v>1</v>
      </c>
      <c r="DW8" s="18">
        <v>2</v>
      </c>
      <c r="DX8" s="18">
        <v>2</v>
      </c>
      <c r="DY8" s="18"/>
      <c r="DZ8" s="18"/>
      <c r="EA8" s="18" t="s">
        <v>418</v>
      </c>
      <c r="EB8" s="18">
        <f>DW8/DX8</f>
        <v>1</v>
      </c>
      <c r="EC8" s="18">
        <v>9</v>
      </c>
      <c r="ED8" s="18">
        <v>8</v>
      </c>
      <c r="EE8" s="18"/>
      <c r="EF8" s="18"/>
      <c r="EG8" s="18" t="s">
        <v>462</v>
      </c>
      <c r="EH8" s="18">
        <f xml:space="preserve"> (ED8/EC8)</f>
        <v>0.88888888888888884</v>
      </c>
      <c r="EI8" s="18"/>
      <c r="EJ8" s="18"/>
      <c r="EK8" s="18"/>
      <c r="EL8" s="22" t="s">
        <v>387</v>
      </c>
      <c r="EM8" s="23">
        <v>0.25</v>
      </c>
      <c r="EN8" s="18"/>
      <c r="EO8" s="18"/>
      <c r="EP8" s="18"/>
      <c r="EQ8" s="18" t="s">
        <v>423</v>
      </c>
      <c r="ER8" s="18">
        <v>1</v>
      </c>
      <c r="ES8" s="18"/>
      <c r="ET8" s="18"/>
      <c r="EU8" s="18"/>
      <c r="EV8" s="18" t="s">
        <v>424</v>
      </c>
      <c r="EW8" s="18"/>
      <c r="EX8" s="18"/>
      <c r="EY8" s="18"/>
      <c r="EZ8" s="18"/>
      <c r="FA8" s="18" t="s">
        <v>425</v>
      </c>
      <c r="FB8" s="18">
        <v>1</v>
      </c>
      <c r="FC8" s="18"/>
      <c r="FD8" s="18"/>
      <c r="FE8" s="18"/>
      <c r="FF8" s="18" t="s">
        <v>454</v>
      </c>
      <c r="FG8" s="18">
        <v>0.5</v>
      </c>
      <c r="FH8" s="18"/>
      <c r="FI8" s="18"/>
      <c r="FJ8" s="18"/>
      <c r="FK8" s="18" t="s">
        <v>427</v>
      </c>
      <c r="FL8" s="18">
        <v>1</v>
      </c>
      <c r="FM8" s="18"/>
      <c r="FN8" s="18"/>
      <c r="FO8" s="18"/>
      <c r="FP8" s="18" t="s">
        <v>428</v>
      </c>
      <c r="FQ8" s="18">
        <v>1</v>
      </c>
      <c r="FR8" s="18"/>
      <c r="FS8" s="18"/>
      <c r="FT8" s="18"/>
      <c r="FU8" s="18" t="s">
        <v>446</v>
      </c>
      <c r="FV8" s="18"/>
      <c r="FW8" s="18"/>
      <c r="FX8" s="18"/>
      <c r="FY8" s="18"/>
      <c r="FZ8" s="18" t="s">
        <v>455</v>
      </c>
      <c r="GA8" s="18"/>
      <c r="GB8" s="18"/>
      <c r="GC8" s="18"/>
      <c r="GD8" s="18"/>
      <c r="GE8" s="18" t="s">
        <v>455</v>
      </c>
      <c r="GF8" s="18"/>
      <c r="GG8" s="18"/>
      <c r="GH8" s="18"/>
      <c r="GI8" s="18"/>
      <c r="GJ8" s="27" t="s">
        <v>430</v>
      </c>
      <c r="GK8" s="18"/>
      <c r="GL8" s="18">
        <v>346</v>
      </c>
      <c r="GM8" s="18">
        <v>53</v>
      </c>
      <c r="GN8" s="18"/>
      <c r="GO8" s="18"/>
      <c r="GP8" s="18" t="s">
        <v>515</v>
      </c>
      <c r="GQ8" s="17">
        <f xml:space="preserve"> (GL8-GM8)/GL8</f>
        <v>0.84682080924855496</v>
      </c>
      <c r="GR8" s="18"/>
      <c r="GS8" s="18"/>
      <c r="GT8" s="18"/>
      <c r="GU8" s="18" t="s">
        <v>527</v>
      </c>
      <c r="GV8" s="18">
        <v>0.5</v>
      </c>
      <c r="GW8" s="28">
        <f xml:space="preserve"> AVERAGE(J8, P8, V8, AB8, AH8, AN8, AS8, AX8, BC8, BH8, BM8, BR8, BW8, CB8, CG8, CL8, CQ8, CV8, DA8, DF8, DK8, DP8, DV8, EB8, EH8, EM8, ER8, EW8, FB8, FG8, FL8, FQ8, FV8, GA8, GF8, GK8, GQ8, GV8)*100</f>
        <v>84.315457075572681</v>
      </c>
    </row>
    <row r="9" spans="1:205" s="17" customFormat="1" x14ac:dyDescent="0.25">
      <c r="C9" s="19" t="s">
        <v>460</v>
      </c>
      <c r="D9" s="10" t="s">
        <v>459</v>
      </c>
      <c r="E9" s="18">
        <v>4</v>
      </c>
      <c r="F9" s="18">
        <v>4</v>
      </c>
      <c r="G9" s="18"/>
      <c r="H9" s="18"/>
      <c r="I9" s="18" t="s">
        <v>403</v>
      </c>
      <c r="J9" s="18">
        <f xml:space="preserve"> E9/F9</f>
        <v>1</v>
      </c>
      <c r="K9" s="18"/>
      <c r="L9" s="18"/>
      <c r="M9" s="18"/>
      <c r="N9" s="18"/>
      <c r="O9" s="18"/>
      <c r="P9" s="18"/>
      <c r="Q9" s="18"/>
      <c r="R9" s="18"/>
      <c r="S9" s="18"/>
      <c r="T9" s="18"/>
      <c r="U9" s="18" t="s">
        <v>405</v>
      </c>
      <c r="V9" s="18"/>
      <c r="W9" s="18"/>
      <c r="X9" s="18"/>
      <c r="Y9" s="18"/>
      <c r="Z9" s="18"/>
      <c r="AA9" s="18" t="s">
        <v>406</v>
      </c>
      <c r="AB9" s="18"/>
      <c r="AC9" s="18"/>
      <c r="AD9" s="18"/>
      <c r="AE9" s="18"/>
      <c r="AF9" s="18"/>
      <c r="AG9" s="18" t="s">
        <v>407</v>
      </c>
      <c r="AH9" s="18"/>
      <c r="AI9" s="18"/>
      <c r="AJ9" s="18"/>
      <c r="AK9" s="18"/>
      <c r="AL9" s="18"/>
      <c r="AM9" s="18" t="s">
        <v>408</v>
      </c>
      <c r="AN9" s="18"/>
      <c r="AO9" s="18"/>
      <c r="AP9" s="18"/>
      <c r="AQ9" s="18"/>
      <c r="AR9" s="18" t="s">
        <v>442</v>
      </c>
      <c r="AS9" s="18">
        <v>1</v>
      </c>
      <c r="AT9" s="18"/>
      <c r="AU9" s="18"/>
      <c r="AV9" s="18"/>
      <c r="AW9" s="18" t="s">
        <v>409</v>
      </c>
      <c r="AX9" s="18">
        <v>1</v>
      </c>
      <c r="AY9" s="18"/>
      <c r="AZ9" s="18"/>
      <c r="BA9" s="18"/>
      <c r="BB9" s="18" t="s">
        <v>410</v>
      </c>
      <c r="BC9" s="18">
        <v>1</v>
      </c>
      <c r="BD9" s="18"/>
      <c r="BE9" s="18"/>
      <c r="BF9" s="18"/>
      <c r="BG9" s="22" t="s">
        <v>382</v>
      </c>
      <c r="BH9" s="22">
        <v>1</v>
      </c>
      <c r="BI9" s="18"/>
      <c r="BJ9" s="18"/>
      <c r="BK9" s="18"/>
      <c r="BL9" s="18" t="s">
        <v>411</v>
      </c>
      <c r="BM9" s="1"/>
      <c r="BN9" s="18"/>
      <c r="BO9" s="18"/>
      <c r="BP9" s="18"/>
      <c r="BQ9" s="22" t="s">
        <v>383</v>
      </c>
      <c r="BR9" s="22">
        <v>1</v>
      </c>
      <c r="BS9" s="18"/>
      <c r="BT9" s="18"/>
      <c r="BU9" s="18"/>
      <c r="BV9" s="22" t="s">
        <v>375</v>
      </c>
      <c r="BW9" s="22">
        <v>1</v>
      </c>
      <c r="BX9" s="18"/>
      <c r="BY9" s="18"/>
      <c r="BZ9" s="18"/>
      <c r="CA9" s="22" t="s">
        <v>376</v>
      </c>
      <c r="CB9" s="22">
        <v>1</v>
      </c>
      <c r="CC9" s="18"/>
      <c r="CD9" s="18"/>
      <c r="CE9" s="18"/>
      <c r="CF9" s="22" t="s">
        <v>384</v>
      </c>
      <c r="CG9" s="22">
        <v>0.75</v>
      </c>
      <c r="CH9" s="18"/>
      <c r="CI9" s="18"/>
      <c r="CJ9" s="18"/>
      <c r="CK9" s="22" t="s">
        <v>385</v>
      </c>
      <c r="CL9" s="22">
        <v>0.5</v>
      </c>
      <c r="CM9" s="18"/>
      <c r="CN9" s="18"/>
      <c r="CO9" s="18"/>
      <c r="CP9" s="18" t="s">
        <v>412</v>
      </c>
      <c r="CQ9" s="18"/>
      <c r="CR9" s="18"/>
      <c r="CS9" s="18"/>
      <c r="CT9" s="18"/>
      <c r="CU9" s="18" t="s">
        <v>413</v>
      </c>
      <c r="CV9" s="18"/>
      <c r="CW9" s="18"/>
      <c r="CX9" s="18"/>
      <c r="CY9" s="18"/>
      <c r="CZ9" s="22" t="s">
        <v>379</v>
      </c>
      <c r="DA9" s="22"/>
      <c r="DB9" s="18"/>
      <c r="DC9" s="18"/>
      <c r="DD9" s="18"/>
      <c r="DE9" s="18" t="s">
        <v>450</v>
      </c>
      <c r="DF9" s="18">
        <v>1</v>
      </c>
      <c r="DG9" s="18"/>
      <c r="DH9" s="18"/>
      <c r="DI9" s="18"/>
      <c r="DJ9" s="18" t="s">
        <v>458</v>
      </c>
      <c r="DK9" s="18">
        <v>0.5</v>
      </c>
      <c r="DL9" s="18"/>
      <c r="DM9" s="18"/>
      <c r="DN9" s="18"/>
      <c r="DO9" s="22" t="s">
        <v>386</v>
      </c>
      <c r="DP9" s="22">
        <v>0.5</v>
      </c>
      <c r="DQ9" s="18">
        <v>80</v>
      </c>
      <c r="DR9" s="18">
        <v>80</v>
      </c>
      <c r="DS9" s="18"/>
      <c r="DT9" s="18"/>
      <c r="DU9" s="18" t="s">
        <v>416</v>
      </c>
      <c r="DV9" s="18">
        <f xml:space="preserve"> DR9/DQ9</f>
        <v>1</v>
      </c>
      <c r="DW9" s="18">
        <v>2</v>
      </c>
      <c r="DX9" s="18">
        <v>2</v>
      </c>
      <c r="DY9" s="18"/>
      <c r="DZ9" s="18"/>
      <c r="EA9" s="18" t="s">
        <v>418</v>
      </c>
      <c r="EB9" s="18">
        <f>DW9/DX9</f>
        <v>1</v>
      </c>
      <c r="EC9" s="18">
        <v>10</v>
      </c>
      <c r="ED9" s="18">
        <v>9</v>
      </c>
      <c r="EE9" s="18"/>
      <c r="EF9" s="18"/>
      <c r="EG9" s="18" t="s">
        <v>461</v>
      </c>
      <c r="EH9" s="18">
        <f xml:space="preserve"> (ED9/EC9)</f>
        <v>0.9</v>
      </c>
      <c r="EI9" s="18"/>
      <c r="EJ9" s="18"/>
      <c r="EK9" s="18"/>
      <c r="EL9" s="22" t="s">
        <v>387</v>
      </c>
      <c r="EM9" s="23">
        <v>0.25</v>
      </c>
      <c r="EN9" s="18"/>
      <c r="EO9" s="18"/>
      <c r="EP9" s="18"/>
      <c r="EQ9" s="18" t="s">
        <v>423</v>
      </c>
      <c r="ER9" s="18">
        <v>1</v>
      </c>
      <c r="ES9" s="18"/>
      <c r="ET9" s="18"/>
      <c r="EU9" s="18"/>
      <c r="EV9" s="18" t="s">
        <v>424</v>
      </c>
      <c r="EW9" s="18"/>
      <c r="EX9" s="18"/>
      <c r="EY9" s="18"/>
      <c r="EZ9" s="18"/>
      <c r="FA9" s="18" t="s">
        <v>425</v>
      </c>
      <c r="FB9" s="18">
        <v>1</v>
      </c>
      <c r="FC9" s="18"/>
      <c r="FD9" s="18"/>
      <c r="FE9" s="18"/>
      <c r="FF9" s="18" t="s">
        <v>454</v>
      </c>
      <c r="FG9" s="18">
        <v>0.5</v>
      </c>
      <c r="FH9" s="18"/>
      <c r="FI9" s="18"/>
      <c r="FJ9" s="18"/>
      <c r="FK9" s="18" t="s">
        <v>427</v>
      </c>
      <c r="FL9" s="18">
        <v>1</v>
      </c>
      <c r="FM9" s="18"/>
      <c r="FN9" s="18"/>
      <c r="FO9" s="18"/>
      <c r="FP9" s="18" t="s">
        <v>428</v>
      </c>
      <c r="FQ9" s="18">
        <v>1</v>
      </c>
      <c r="FR9" s="18"/>
      <c r="FS9" s="18"/>
      <c r="FT9" s="18"/>
      <c r="FU9" s="18" t="s">
        <v>446</v>
      </c>
      <c r="FV9" s="18"/>
      <c r="FW9" s="18"/>
      <c r="FX9" s="18"/>
      <c r="FY9" s="18"/>
      <c r="FZ9" s="18" t="s">
        <v>455</v>
      </c>
      <c r="GA9" s="18"/>
      <c r="GB9" s="18"/>
      <c r="GC9" s="18"/>
      <c r="GD9" s="18"/>
      <c r="GE9" s="18" t="s">
        <v>455</v>
      </c>
      <c r="GF9" s="18"/>
      <c r="GG9" s="18"/>
      <c r="GH9" s="18"/>
      <c r="GI9" s="18"/>
      <c r="GJ9" s="27" t="s">
        <v>430</v>
      </c>
      <c r="GK9" s="18"/>
      <c r="GL9" s="18">
        <v>273</v>
      </c>
      <c r="GM9" s="18">
        <v>75</v>
      </c>
      <c r="GN9" s="18"/>
      <c r="GO9" s="18"/>
      <c r="GP9" s="18" t="s">
        <v>516</v>
      </c>
      <c r="GQ9" s="17">
        <f xml:space="preserve"> (GL9-GM9)/GL9</f>
        <v>0.72527472527472525</v>
      </c>
      <c r="GR9" s="18"/>
      <c r="GS9" s="18"/>
      <c r="GT9" s="18"/>
      <c r="GU9" s="18" t="s">
        <v>527</v>
      </c>
      <c r="GV9" s="18">
        <v>0.5</v>
      </c>
      <c r="GW9" s="28">
        <f xml:space="preserve"> AVERAGE(J9, P9, V9, AB9, AH9, AN9, AS9, AX9, BC9, BH9, BM9, BR9, BW9, CB9, CG9, CL9, CQ9, CV9, DA9, DF9, DK9, DP9, DV9, EB9, EH9, EM9, ER9, EW9, FB9, FG9, FL9, FQ9, FV9, GA9, GF9, GK9, GQ9, GV9)*100</f>
        <v>83.855311355311358</v>
      </c>
    </row>
    <row r="10" spans="1:205" s="17" customFormat="1" x14ac:dyDescent="0.25">
      <c r="C10" s="18" t="s">
        <v>659</v>
      </c>
      <c r="D10" s="10"/>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22"/>
      <c r="BH10" s="22"/>
      <c r="BI10" s="18"/>
      <c r="BJ10" s="18"/>
      <c r="BK10" s="18"/>
      <c r="BL10" s="18"/>
      <c r="BM10" s="1"/>
      <c r="BN10" s="18"/>
      <c r="BO10" s="18"/>
      <c r="BP10" s="18"/>
      <c r="BQ10" s="22"/>
      <c r="BR10" s="22"/>
      <c r="BS10" s="18"/>
      <c r="BT10" s="18"/>
      <c r="BU10" s="18"/>
      <c r="BV10" s="22"/>
      <c r="BW10" s="22"/>
      <c r="BX10" s="18"/>
      <c r="BY10" s="18"/>
      <c r="BZ10" s="18"/>
      <c r="CA10" s="22"/>
      <c r="CB10" s="22"/>
      <c r="CC10" s="18"/>
      <c r="CD10" s="18"/>
      <c r="CE10" s="18"/>
      <c r="CF10" s="22"/>
      <c r="CG10" s="22"/>
      <c r="CH10" s="18"/>
      <c r="CI10" s="18"/>
      <c r="CJ10" s="18"/>
      <c r="CK10" s="22"/>
      <c r="CL10" s="22"/>
      <c r="CM10" s="18"/>
      <c r="CN10" s="18"/>
      <c r="CO10" s="18"/>
      <c r="CP10" s="18"/>
      <c r="CQ10" s="18"/>
      <c r="CR10" s="18"/>
      <c r="CS10" s="18"/>
      <c r="CT10" s="18"/>
      <c r="CU10" s="18"/>
      <c r="CV10" s="18"/>
      <c r="CW10" s="18"/>
      <c r="CX10" s="18"/>
      <c r="CY10" s="18"/>
      <c r="CZ10" s="22"/>
      <c r="DA10" s="22"/>
      <c r="DB10" s="18"/>
      <c r="DC10" s="18"/>
      <c r="DD10" s="18"/>
      <c r="DE10" s="18"/>
      <c r="DF10" s="18"/>
      <c r="DG10" s="18"/>
      <c r="DH10" s="18"/>
      <c r="DI10" s="18"/>
      <c r="DJ10" s="18"/>
      <c r="DK10" s="18"/>
      <c r="DL10" s="18"/>
      <c r="DM10" s="18"/>
      <c r="DN10" s="18"/>
      <c r="DO10" s="22"/>
      <c r="DP10" s="22"/>
      <c r="DQ10" s="18"/>
      <c r="DR10" s="18"/>
      <c r="DS10" s="18"/>
      <c r="DT10" s="18"/>
      <c r="DU10" s="18"/>
      <c r="DV10" s="18"/>
      <c r="DW10" s="18"/>
      <c r="DX10" s="18"/>
      <c r="DY10" s="18"/>
      <c r="DZ10" s="18"/>
      <c r="EA10" s="18"/>
      <c r="EB10" s="18"/>
      <c r="EC10" s="18"/>
      <c r="ED10" s="18"/>
      <c r="EE10" s="18"/>
      <c r="EF10" s="18"/>
      <c r="EG10" s="18"/>
      <c r="EH10" s="18"/>
      <c r="EI10" s="18"/>
      <c r="EJ10" s="18"/>
      <c r="EK10" s="18"/>
      <c r="EL10" s="22"/>
      <c r="EM10" s="23"/>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27"/>
      <c r="GK10" s="18"/>
      <c r="GL10" s="18"/>
      <c r="GM10" s="18"/>
      <c r="GN10" s="18"/>
      <c r="GO10" s="18"/>
      <c r="GP10" s="18"/>
      <c r="GR10" s="18"/>
      <c r="GS10" s="18"/>
      <c r="GT10" s="18"/>
      <c r="GU10" s="18"/>
      <c r="GV10" s="18"/>
      <c r="GW10" s="28">
        <f xml:space="preserve"> AVERAGE(GW7, GW8, GW9)</f>
        <v>82.638668842040715</v>
      </c>
    </row>
    <row r="11" spans="1:205" x14ac:dyDescent="0.25">
      <c r="A11" s="17" t="s">
        <v>517</v>
      </c>
      <c r="B11" s="19" t="s">
        <v>388</v>
      </c>
      <c r="C11" s="19" t="s">
        <v>369</v>
      </c>
      <c r="D11" s="10" t="s">
        <v>389</v>
      </c>
      <c r="E11" s="18">
        <v>5</v>
      </c>
      <c r="F11" s="18">
        <v>5</v>
      </c>
      <c r="G11" s="2"/>
      <c r="H11" s="2"/>
      <c r="I11" s="18" t="s">
        <v>531</v>
      </c>
      <c r="J11" s="18">
        <f xml:space="preserve"> E11/F11</f>
        <v>1</v>
      </c>
      <c r="K11" s="2"/>
      <c r="L11" s="2"/>
      <c r="M11" s="2"/>
      <c r="N11" s="2"/>
      <c r="O11" s="2"/>
      <c r="P11" s="2"/>
      <c r="Q11" s="2"/>
      <c r="R11" s="2"/>
      <c r="S11" s="2"/>
      <c r="T11" s="2"/>
      <c r="U11" s="18" t="s">
        <v>405</v>
      </c>
      <c r="V11" s="2"/>
      <c r="W11" s="2"/>
      <c r="X11" s="2"/>
      <c r="Y11" s="2"/>
      <c r="Z11" s="2"/>
      <c r="AA11" s="18" t="s">
        <v>406</v>
      </c>
      <c r="AB11" s="2"/>
      <c r="AC11" s="2"/>
      <c r="AD11" s="2"/>
      <c r="AE11" s="2"/>
      <c r="AF11" s="2"/>
      <c r="AG11" s="18" t="s">
        <v>407</v>
      </c>
      <c r="AH11" s="2"/>
      <c r="AI11" s="2"/>
      <c r="AJ11" s="2"/>
      <c r="AK11" s="2"/>
      <c r="AL11" s="2"/>
      <c r="AM11" s="18" t="s">
        <v>408</v>
      </c>
      <c r="AN11" s="2"/>
      <c r="AO11" s="2"/>
      <c r="AP11" s="2"/>
      <c r="AQ11" s="2"/>
      <c r="AR11" s="18" t="s">
        <v>442</v>
      </c>
      <c r="AS11" s="18">
        <v>1</v>
      </c>
      <c r="AT11" s="2"/>
      <c r="AU11" s="2"/>
      <c r="AV11" s="2"/>
      <c r="AW11" s="18" t="s">
        <v>409</v>
      </c>
      <c r="AX11" s="18">
        <v>1</v>
      </c>
      <c r="AY11" s="2"/>
      <c r="AZ11" s="2"/>
      <c r="BA11" s="2"/>
      <c r="BB11" s="18" t="s">
        <v>410</v>
      </c>
      <c r="BC11" s="18">
        <v>1</v>
      </c>
      <c r="BD11" s="2"/>
      <c r="BE11" s="2"/>
      <c r="BF11" s="2"/>
      <c r="BG11" s="22" t="s">
        <v>382</v>
      </c>
      <c r="BH11" s="23">
        <v>1</v>
      </c>
      <c r="BI11" s="2"/>
      <c r="BJ11" s="2"/>
      <c r="BK11" s="2"/>
      <c r="BL11" s="18" t="s">
        <v>411</v>
      </c>
      <c r="BM11" s="1"/>
      <c r="BN11" s="2"/>
      <c r="BO11" s="2"/>
      <c r="BP11" s="2"/>
      <c r="BQ11" s="22" t="s">
        <v>383</v>
      </c>
      <c r="BR11" s="22">
        <v>1</v>
      </c>
      <c r="BS11" s="2"/>
      <c r="BT11" s="2"/>
      <c r="BU11" s="2"/>
      <c r="BV11" s="22" t="s">
        <v>375</v>
      </c>
      <c r="BW11" s="22">
        <v>1</v>
      </c>
      <c r="BX11" s="2"/>
      <c r="BY11" s="2"/>
      <c r="BZ11" s="2"/>
      <c r="CA11" s="22" t="s">
        <v>376</v>
      </c>
      <c r="CB11" s="22">
        <v>1</v>
      </c>
      <c r="CC11" s="2"/>
      <c r="CD11" s="2"/>
      <c r="CE11" s="2"/>
      <c r="CF11" s="22" t="s">
        <v>377</v>
      </c>
      <c r="CG11" s="22">
        <v>1</v>
      </c>
      <c r="CH11" s="2"/>
      <c r="CI11" s="2"/>
      <c r="CJ11" s="2"/>
      <c r="CK11" s="22" t="s">
        <v>378</v>
      </c>
      <c r="CL11" s="22">
        <v>1</v>
      </c>
      <c r="CM11" s="2"/>
      <c r="CN11" s="2"/>
      <c r="CO11" s="2"/>
      <c r="CP11" s="18" t="s">
        <v>412</v>
      </c>
      <c r="CQ11" s="2"/>
      <c r="CR11" s="2"/>
      <c r="CS11" s="2"/>
      <c r="CT11" s="2"/>
      <c r="CU11" s="18" t="s">
        <v>413</v>
      </c>
      <c r="CV11" s="2"/>
      <c r="CW11" s="2"/>
      <c r="CX11" s="2"/>
      <c r="CY11" s="2"/>
      <c r="CZ11" s="22" t="s">
        <v>379</v>
      </c>
      <c r="DA11" s="22"/>
      <c r="DB11" s="2"/>
      <c r="DC11" s="2"/>
      <c r="DD11" s="2"/>
      <c r="DE11" s="18" t="s">
        <v>518</v>
      </c>
      <c r="DF11" s="18">
        <v>1</v>
      </c>
      <c r="DG11" s="2"/>
      <c r="DH11" s="2"/>
      <c r="DI11" s="2"/>
      <c r="DJ11" s="18" t="s">
        <v>519</v>
      </c>
      <c r="DK11" s="18">
        <v>1</v>
      </c>
      <c r="DL11" s="2"/>
      <c r="DM11" s="2"/>
      <c r="DN11" s="2"/>
      <c r="DO11" s="22" t="s">
        <v>380</v>
      </c>
      <c r="DP11" s="22">
        <v>1</v>
      </c>
      <c r="DQ11" s="18">
        <v>39</v>
      </c>
      <c r="DR11" s="18">
        <v>29</v>
      </c>
      <c r="DS11" s="2"/>
      <c r="DT11" s="2"/>
      <c r="DU11" s="18" t="s">
        <v>520</v>
      </c>
      <c r="DV11" s="18">
        <f xml:space="preserve"> DR11/DQ11</f>
        <v>0.74358974358974361</v>
      </c>
      <c r="DW11" s="18">
        <v>1</v>
      </c>
      <c r="DX11" s="18">
        <v>2</v>
      </c>
      <c r="DY11" s="2"/>
      <c r="DZ11" s="2"/>
      <c r="EA11" s="18" t="s">
        <v>521</v>
      </c>
      <c r="EB11" s="18">
        <f>DW11/DX11</f>
        <v>0.5</v>
      </c>
      <c r="EC11" s="18">
        <v>4</v>
      </c>
      <c r="ED11" s="18">
        <v>4</v>
      </c>
      <c r="EE11" s="2"/>
      <c r="EF11" s="2"/>
      <c r="EG11" s="18" t="s">
        <v>522</v>
      </c>
      <c r="EH11" s="18">
        <f xml:space="preserve"> (ED11/EC11)</f>
        <v>1</v>
      </c>
      <c r="EI11" s="2"/>
      <c r="EJ11" s="2"/>
      <c r="EK11" s="2"/>
      <c r="EL11" s="22" t="s">
        <v>523</v>
      </c>
      <c r="EM11" s="23">
        <v>0.75</v>
      </c>
      <c r="EN11" s="2"/>
      <c r="EO11" s="2"/>
      <c r="EP11" s="2"/>
      <c r="EQ11" s="18" t="s">
        <v>423</v>
      </c>
      <c r="ER11" s="18">
        <v>1</v>
      </c>
      <c r="ES11" s="2"/>
      <c r="ET11" s="2"/>
      <c r="EU11" s="2"/>
      <c r="EV11" s="18" t="s">
        <v>524</v>
      </c>
      <c r="EW11" s="2">
        <v>0</v>
      </c>
      <c r="EX11" s="2"/>
      <c r="EY11" s="2"/>
      <c r="EZ11" s="2"/>
      <c r="FA11" s="18" t="s">
        <v>425</v>
      </c>
      <c r="FB11" s="18">
        <v>1</v>
      </c>
      <c r="FC11" s="2"/>
      <c r="FD11" s="2"/>
      <c r="FE11" s="2"/>
      <c r="FF11" s="18" t="s">
        <v>525</v>
      </c>
      <c r="FG11" s="18">
        <v>1</v>
      </c>
      <c r="FH11" s="2"/>
      <c r="FI11" s="2"/>
      <c r="FJ11" s="2"/>
      <c r="FK11" s="18" t="s">
        <v>427</v>
      </c>
      <c r="FL11" s="18">
        <v>1</v>
      </c>
      <c r="FM11" s="2"/>
      <c r="FN11" s="2"/>
      <c r="FO11" s="2"/>
      <c r="FP11" s="18" t="s">
        <v>428</v>
      </c>
      <c r="FQ11" s="18">
        <v>1</v>
      </c>
      <c r="FR11" s="2"/>
      <c r="FS11" s="2"/>
      <c r="FT11" s="2"/>
      <c r="FU11" s="18" t="s">
        <v>446</v>
      </c>
      <c r="FV11" s="2"/>
      <c r="FW11" s="2"/>
      <c r="FX11" s="2"/>
      <c r="FY11" s="2"/>
      <c r="FZ11" s="18" t="s">
        <v>455</v>
      </c>
      <c r="GA11" s="2"/>
      <c r="GB11" s="2"/>
      <c r="GC11" s="2"/>
      <c r="GD11" s="2"/>
      <c r="GE11" s="18" t="s">
        <v>455</v>
      </c>
      <c r="GF11" s="2"/>
      <c r="GG11" s="2"/>
      <c r="GH11" s="2"/>
      <c r="GI11" s="2"/>
      <c r="GJ11" s="27" t="s">
        <v>430</v>
      </c>
      <c r="GK11" s="2"/>
      <c r="GL11" s="18">
        <v>427</v>
      </c>
      <c r="GM11" s="18">
        <v>11</v>
      </c>
      <c r="GN11" s="2"/>
      <c r="GO11" s="2"/>
      <c r="GP11" s="18" t="s">
        <v>526</v>
      </c>
      <c r="GQ11" s="17">
        <f xml:space="preserve"> (GL11-GM11)/GL11</f>
        <v>0.97423887587822011</v>
      </c>
      <c r="GR11" s="2"/>
      <c r="GS11" s="2"/>
      <c r="GT11" s="2"/>
      <c r="GU11" s="18" t="s">
        <v>528</v>
      </c>
      <c r="GV11" s="18">
        <v>0.5</v>
      </c>
      <c r="GW11" s="28">
        <f xml:space="preserve"> AVERAGE(J11, P11, V11, AB11, AH11, AN11, AS11, AX11, BC11, BH11, BM11, BR11, BW11, CB11, CG11, CL11, CQ11, CV11, DA11, DF11, DK11, DP11, DV11, EB11, EH11, EM11, ER11, EW11, FB11, FG11, FL11, FQ11, FV11, GA11, GF11, GK11, GQ11, GV11)*100</f>
        <v>89.871314477871863</v>
      </c>
    </row>
    <row r="12" spans="1:205" s="17" customFormat="1" x14ac:dyDescent="0.25">
      <c r="B12" s="19"/>
      <c r="C12" s="19" t="s">
        <v>529</v>
      </c>
      <c r="D12" s="10" t="s">
        <v>530</v>
      </c>
      <c r="E12" s="18">
        <v>4</v>
      </c>
      <c r="F12" s="18">
        <v>4</v>
      </c>
      <c r="G12" s="18"/>
      <c r="H12" s="18"/>
      <c r="I12" s="18" t="s">
        <v>532</v>
      </c>
      <c r="J12" s="18">
        <f xml:space="preserve"> E12/F12</f>
        <v>1</v>
      </c>
      <c r="K12" s="18"/>
      <c r="L12" s="18"/>
      <c r="M12" s="18"/>
      <c r="N12" s="18"/>
      <c r="O12" s="18"/>
      <c r="P12" s="18"/>
      <c r="Q12" s="18"/>
      <c r="R12" s="18"/>
      <c r="S12" s="18"/>
      <c r="T12" s="18"/>
      <c r="U12" s="18" t="s">
        <v>405</v>
      </c>
      <c r="V12" s="18"/>
      <c r="W12" s="18"/>
      <c r="X12" s="18"/>
      <c r="Y12" s="18"/>
      <c r="Z12" s="18"/>
      <c r="AA12" s="18" t="s">
        <v>406</v>
      </c>
      <c r="AB12" s="18"/>
      <c r="AC12" s="18"/>
      <c r="AD12" s="18"/>
      <c r="AE12" s="18"/>
      <c r="AF12" s="18"/>
      <c r="AG12" s="18" t="s">
        <v>407</v>
      </c>
      <c r="AH12" s="18"/>
      <c r="AI12" s="18"/>
      <c r="AJ12" s="18"/>
      <c r="AK12" s="18"/>
      <c r="AL12" s="18"/>
      <c r="AM12" s="18" t="s">
        <v>408</v>
      </c>
      <c r="AN12" s="18"/>
      <c r="AO12" s="18"/>
      <c r="AP12" s="18"/>
      <c r="AQ12" s="18"/>
      <c r="AR12" s="18" t="s">
        <v>442</v>
      </c>
      <c r="AS12" s="18">
        <v>1</v>
      </c>
      <c r="AT12" s="18"/>
      <c r="AU12" s="18"/>
      <c r="AV12" s="18"/>
      <c r="AW12" s="18" t="s">
        <v>409</v>
      </c>
      <c r="AX12" s="18">
        <v>1</v>
      </c>
      <c r="AY12" s="18"/>
      <c r="AZ12" s="18"/>
      <c r="BA12" s="18"/>
      <c r="BB12" s="18" t="s">
        <v>410</v>
      </c>
      <c r="BC12" s="18">
        <v>1</v>
      </c>
      <c r="BD12" s="18"/>
      <c r="BE12" s="18"/>
      <c r="BF12" s="18"/>
      <c r="BG12" s="22" t="s">
        <v>382</v>
      </c>
      <c r="BH12" s="23">
        <v>1</v>
      </c>
      <c r="BI12" s="18"/>
      <c r="BJ12" s="18"/>
      <c r="BK12" s="18"/>
      <c r="BL12" s="18" t="s">
        <v>411</v>
      </c>
      <c r="BM12" s="1"/>
      <c r="BN12" s="18"/>
      <c r="BO12" s="18"/>
      <c r="BP12" s="18"/>
      <c r="BQ12" s="22" t="s">
        <v>383</v>
      </c>
      <c r="BR12" s="22">
        <v>1</v>
      </c>
      <c r="BS12" s="18"/>
      <c r="BT12" s="18"/>
      <c r="BU12" s="18"/>
      <c r="BV12" s="22" t="s">
        <v>375</v>
      </c>
      <c r="BW12" s="22">
        <v>1</v>
      </c>
      <c r="BX12" s="18"/>
      <c r="BY12" s="18"/>
      <c r="BZ12" s="18"/>
      <c r="CA12" s="22" t="s">
        <v>376</v>
      </c>
      <c r="CB12" s="22">
        <v>1</v>
      </c>
      <c r="CC12" s="18"/>
      <c r="CD12" s="18"/>
      <c r="CE12" s="18"/>
      <c r="CF12" s="22" t="s">
        <v>377</v>
      </c>
      <c r="CG12" s="22">
        <v>1</v>
      </c>
      <c r="CH12" s="18"/>
      <c r="CI12" s="18"/>
      <c r="CJ12" s="18"/>
      <c r="CK12" s="22" t="s">
        <v>378</v>
      </c>
      <c r="CL12" s="22">
        <v>1</v>
      </c>
      <c r="CM12" s="18"/>
      <c r="CN12" s="18"/>
      <c r="CO12" s="18"/>
      <c r="CP12" s="18" t="s">
        <v>412</v>
      </c>
      <c r="CQ12" s="18"/>
      <c r="CR12" s="18"/>
      <c r="CS12" s="18"/>
      <c r="CT12" s="18"/>
      <c r="CU12" s="18" t="s">
        <v>413</v>
      </c>
      <c r="CV12" s="18"/>
      <c r="CW12" s="18"/>
      <c r="CX12" s="18"/>
      <c r="CY12" s="18"/>
      <c r="CZ12" s="22" t="s">
        <v>379</v>
      </c>
      <c r="DA12" s="22"/>
      <c r="DB12" s="18"/>
      <c r="DC12" s="18"/>
      <c r="DD12" s="18"/>
      <c r="DE12" s="18" t="s">
        <v>518</v>
      </c>
      <c r="DF12" s="18">
        <v>1</v>
      </c>
      <c r="DG12" s="18"/>
      <c r="DH12" s="18"/>
      <c r="DI12" s="18"/>
      <c r="DJ12" s="18" t="s">
        <v>533</v>
      </c>
      <c r="DK12" s="18">
        <v>0.75</v>
      </c>
      <c r="DL12" s="18"/>
      <c r="DM12" s="18"/>
      <c r="DN12" s="18"/>
      <c r="DO12" s="22" t="s">
        <v>380</v>
      </c>
      <c r="DP12" s="22">
        <v>1</v>
      </c>
      <c r="DQ12" s="18">
        <v>311</v>
      </c>
      <c r="DR12" s="18">
        <v>301</v>
      </c>
      <c r="DS12" s="18"/>
      <c r="DT12" s="18"/>
      <c r="DU12" s="18" t="s">
        <v>534</v>
      </c>
      <c r="DV12" s="18">
        <f xml:space="preserve"> DR12/DQ12</f>
        <v>0.96784565916398713</v>
      </c>
      <c r="DW12" s="18">
        <v>1</v>
      </c>
      <c r="DX12" s="18">
        <v>2</v>
      </c>
      <c r="DY12" s="18"/>
      <c r="DZ12" s="18"/>
      <c r="EA12" s="18" t="s">
        <v>521</v>
      </c>
      <c r="EB12" s="18">
        <f>DW12/DX12</f>
        <v>0.5</v>
      </c>
      <c r="EC12" s="18">
        <v>8</v>
      </c>
      <c r="ED12" s="18">
        <v>8</v>
      </c>
      <c r="EE12" s="18"/>
      <c r="EF12" s="18"/>
      <c r="EG12" s="18" t="s">
        <v>535</v>
      </c>
      <c r="EH12" s="18">
        <f xml:space="preserve"> (ED12/EC12)</f>
        <v>1</v>
      </c>
      <c r="EI12" s="18"/>
      <c r="EJ12" s="18"/>
      <c r="EK12" s="18"/>
      <c r="EL12" s="22" t="s">
        <v>523</v>
      </c>
      <c r="EM12" s="23">
        <v>0.75</v>
      </c>
      <c r="EN12" s="18"/>
      <c r="EO12" s="18"/>
      <c r="EP12" s="18"/>
      <c r="EQ12" s="18" t="s">
        <v>423</v>
      </c>
      <c r="ER12" s="18">
        <v>1</v>
      </c>
      <c r="ES12" s="18"/>
      <c r="ET12" s="18"/>
      <c r="EU12" s="18"/>
      <c r="EV12" s="18" t="s">
        <v>524</v>
      </c>
      <c r="EW12" s="18">
        <v>0</v>
      </c>
      <c r="EX12" s="18"/>
      <c r="EY12" s="18"/>
      <c r="EZ12" s="18"/>
      <c r="FA12" s="18" t="s">
        <v>425</v>
      </c>
      <c r="FB12" s="18">
        <v>1</v>
      </c>
      <c r="FC12" s="18"/>
      <c r="FD12" s="18"/>
      <c r="FE12" s="18"/>
      <c r="FF12" s="18" t="s">
        <v>525</v>
      </c>
      <c r="FG12" s="18">
        <v>1</v>
      </c>
      <c r="FH12" s="18"/>
      <c r="FI12" s="18"/>
      <c r="FJ12" s="18"/>
      <c r="FK12" s="18" t="s">
        <v>427</v>
      </c>
      <c r="FL12" s="18">
        <v>1</v>
      </c>
      <c r="FM12" s="18"/>
      <c r="FN12" s="18"/>
      <c r="FO12" s="18"/>
      <c r="FP12" s="18" t="s">
        <v>428</v>
      </c>
      <c r="FQ12" s="18">
        <v>1</v>
      </c>
      <c r="FR12" s="18"/>
      <c r="FS12" s="18"/>
      <c r="FT12" s="18"/>
      <c r="FU12" s="18" t="s">
        <v>446</v>
      </c>
      <c r="FV12" s="18"/>
      <c r="FW12" s="18"/>
      <c r="FX12" s="18"/>
      <c r="FY12" s="18"/>
      <c r="FZ12" s="18" t="s">
        <v>455</v>
      </c>
      <c r="GA12" s="18"/>
      <c r="GB12" s="18"/>
      <c r="GC12" s="18"/>
      <c r="GD12" s="18"/>
      <c r="GE12" s="18" t="s">
        <v>455</v>
      </c>
      <c r="GF12" s="18"/>
      <c r="GG12" s="18"/>
      <c r="GH12" s="18"/>
      <c r="GI12" s="18"/>
      <c r="GJ12" s="27" t="s">
        <v>430</v>
      </c>
      <c r="GK12" s="18"/>
      <c r="GL12" s="18">
        <v>323</v>
      </c>
      <c r="GM12" s="18">
        <v>12</v>
      </c>
      <c r="GN12" s="18"/>
      <c r="GO12" s="18"/>
      <c r="GP12" s="18" t="s">
        <v>536</v>
      </c>
      <c r="GQ12" s="17">
        <f xml:space="preserve"> (GL12-GM12)/GL12</f>
        <v>0.96284829721362231</v>
      </c>
      <c r="GR12" s="18"/>
      <c r="GS12" s="18"/>
      <c r="GT12" s="18"/>
      <c r="GU12" s="18" t="s">
        <v>528</v>
      </c>
      <c r="GV12" s="18">
        <v>0.5</v>
      </c>
      <c r="GW12" s="28">
        <f xml:space="preserve"> AVERAGE(J12, P12, V12, AB12, AH12, AN12, AS12, AX12, BC12, BH12, BM12, BR12, BW12, CB12, CG12, CL12, CQ12, CV12, DA12, DF12, DK12, DP12, DV12, EB12, EH12, EM12, ER12, EW12, FB12, FG12, FL12, FQ12, FV12, GA12, GF12, GK12, GQ12, GV12)*100</f>
        <v>89.722775825510439</v>
      </c>
    </row>
    <row r="13" spans="1:205" s="17" customFormat="1" x14ac:dyDescent="0.25">
      <c r="B13" s="19"/>
      <c r="C13" s="19" t="s">
        <v>538</v>
      </c>
      <c r="D13" s="10" t="s">
        <v>537</v>
      </c>
      <c r="E13" s="18">
        <v>5</v>
      </c>
      <c r="F13" s="18">
        <v>5</v>
      </c>
      <c r="G13" s="18"/>
      <c r="H13" s="18"/>
      <c r="I13" s="18" t="s">
        <v>531</v>
      </c>
      <c r="J13" s="18">
        <f xml:space="preserve"> E13/F13</f>
        <v>1</v>
      </c>
      <c r="K13" s="18"/>
      <c r="L13" s="18"/>
      <c r="M13" s="18"/>
      <c r="N13" s="18"/>
      <c r="O13" s="18"/>
      <c r="P13" s="18"/>
      <c r="Q13" s="18"/>
      <c r="R13" s="18"/>
      <c r="S13" s="18"/>
      <c r="T13" s="18"/>
      <c r="U13" s="18" t="s">
        <v>405</v>
      </c>
      <c r="V13" s="18"/>
      <c r="W13" s="18"/>
      <c r="X13" s="18"/>
      <c r="Y13" s="18"/>
      <c r="Z13" s="18"/>
      <c r="AA13" s="18" t="s">
        <v>406</v>
      </c>
      <c r="AB13" s="18"/>
      <c r="AC13" s="18"/>
      <c r="AD13" s="18"/>
      <c r="AE13" s="18"/>
      <c r="AF13" s="18"/>
      <c r="AG13" s="18" t="s">
        <v>407</v>
      </c>
      <c r="AH13" s="18"/>
      <c r="AI13" s="18"/>
      <c r="AJ13" s="18"/>
      <c r="AK13" s="18"/>
      <c r="AL13" s="18"/>
      <c r="AM13" s="18" t="s">
        <v>408</v>
      </c>
      <c r="AN13" s="18"/>
      <c r="AO13" s="18"/>
      <c r="AP13" s="18"/>
      <c r="AQ13" s="18"/>
      <c r="AR13" s="18" t="s">
        <v>442</v>
      </c>
      <c r="AS13" s="18">
        <v>1</v>
      </c>
      <c r="AT13" s="18"/>
      <c r="AU13" s="18"/>
      <c r="AV13" s="18"/>
      <c r="AW13" s="18" t="s">
        <v>409</v>
      </c>
      <c r="AX13" s="18">
        <v>1</v>
      </c>
      <c r="AY13" s="18"/>
      <c r="AZ13" s="18"/>
      <c r="BA13" s="18"/>
      <c r="BB13" s="18" t="s">
        <v>410</v>
      </c>
      <c r="BC13" s="18">
        <v>1</v>
      </c>
      <c r="BD13" s="18"/>
      <c r="BE13" s="18"/>
      <c r="BF13" s="18"/>
      <c r="BG13" s="22" t="s">
        <v>382</v>
      </c>
      <c r="BH13" s="23">
        <v>1</v>
      </c>
      <c r="BI13" s="18"/>
      <c r="BJ13" s="18"/>
      <c r="BK13" s="18"/>
      <c r="BL13" s="18" t="s">
        <v>411</v>
      </c>
      <c r="BM13" s="1"/>
      <c r="BN13" s="18"/>
      <c r="BO13" s="18"/>
      <c r="BP13" s="18"/>
      <c r="BQ13" s="22" t="s">
        <v>383</v>
      </c>
      <c r="BR13" s="22">
        <v>1</v>
      </c>
      <c r="BS13" s="18"/>
      <c r="BT13" s="18"/>
      <c r="BU13" s="18"/>
      <c r="BV13" s="22" t="s">
        <v>375</v>
      </c>
      <c r="BW13" s="22">
        <v>1</v>
      </c>
      <c r="BX13" s="18"/>
      <c r="BY13" s="18"/>
      <c r="BZ13" s="18"/>
      <c r="CA13" s="22" t="s">
        <v>376</v>
      </c>
      <c r="CB13" s="22">
        <v>1</v>
      </c>
      <c r="CC13" s="18"/>
      <c r="CD13" s="18"/>
      <c r="CE13" s="18"/>
      <c r="CF13" s="22" t="s">
        <v>377</v>
      </c>
      <c r="CG13" s="22">
        <v>1</v>
      </c>
      <c r="CH13" s="18"/>
      <c r="CI13" s="18"/>
      <c r="CJ13" s="18"/>
      <c r="CK13" s="22" t="s">
        <v>378</v>
      </c>
      <c r="CL13" s="22">
        <v>1</v>
      </c>
      <c r="CM13" s="18"/>
      <c r="CN13" s="18"/>
      <c r="CO13" s="18"/>
      <c r="CP13" s="18" t="s">
        <v>412</v>
      </c>
      <c r="CQ13" s="18"/>
      <c r="CR13" s="18"/>
      <c r="CS13" s="18"/>
      <c r="CT13" s="18"/>
      <c r="CU13" s="18" t="s">
        <v>413</v>
      </c>
      <c r="CV13" s="18"/>
      <c r="CW13" s="18"/>
      <c r="CX13" s="18"/>
      <c r="CY13" s="18"/>
      <c r="CZ13" s="22" t="s">
        <v>379</v>
      </c>
      <c r="DA13" s="22"/>
      <c r="DB13" s="18"/>
      <c r="DC13" s="18"/>
      <c r="DD13" s="18"/>
      <c r="DE13" s="18" t="s">
        <v>518</v>
      </c>
      <c r="DF13" s="18">
        <v>1</v>
      </c>
      <c r="DG13" s="18"/>
      <c r="DH13" s="18"/>
      <c r="DI13" s="18"/>
      <c r="DJ13" s="18" t="s">
        <v>519</v>
      </c>
      <c r="DK13" s="18">
        <v>1</v>
      </c>
      <c r="DL13" s="18"/>
      <c r="DM13" s="18"/>
      <c r="DN13" s="18"/>
      <c r="DO13" s="22" t="s">
        <v>380</v>
      </c>
      <c r="DP13" s="22">
        <v>1</v>
      </c>
      <c r="DQ13" s="18">
        <v>49</v>
      </c>
      <c r="DR13" s="18">
        <v>39</v>
      </c>
      <c r="DS13" s="18"/>
      <c r="DT13" s="18"/>
      <c r="DU13" s="18" t="s">
        <v>534</v>
      </c>
      <c r="DV13" s="18">
        <f xml:space="preserve"> DR13/DQ13</f>
        <v>0.79591836734693877</v>
      </c>
      <c r="DW13" s="18">
        <v>1</v>
      </c>
      <c r="DX13" s="18">
        <v>2</v>
      </c>
      <c r="DY13" s="18"/>
      <c r="DZ13" s="18"/>
      <c r="EA13" s="18" t="s">
        <v>521</v>
      </c>
      <c r="EB13" s="18">
        <f>DW13/DX13</f>
        <v>0.5</v>
      </c>
      <c r="EC13" s="18">
        <v>9</v>
      </c>
      <c r="ED13" s="18">
        <v>9</v>
      </c>
      <c r="EE13" s="18"/>
      <c r="EF13" s="18"/>
      <c r="EG13" s="18" t="s">
        <v>539</v>
      </c>
      <c r="EH13" s="18">
        <f xml:space="preserve"> (ED13/EC13)</f>
        <v>1</v>
      </c>
      <c r="EI13" s="18"/>
      <c r="EJ13" s="18"/>
      <c r="EK13" s="18"/>
      <c r="EL13" s="22" t="s">
        <v>523</v>
      </c>
      <c r="EM13" s="23">
        <v>0.75</v>
      </c>
      <c r="EN13" s="18"/>
      <c r="EO13" s="18"/>
      <c r="EP13" s="18"/>
      <c r="EQ13" s="18" t="s">
        <v>423</v>
      </c>
      <c r="ER13" s="18">
        <v>1</v>
      </c>
      <c r="ES13" s="18"/>
      <c r="ET13" s="18"/>
      <c r="EU13" s="18"/>
      <c r="EV13" s="18" t="s">
        <v>524</v>
      </c>
      <c r="EW13" s="18">
        <v>0</v>
      </c>
      <c r="EX13" s="18"/>
      <c r="EY13" s="18"/>
      <c r="EZ13" s="18"/>
      <c r="FA13" s="18" t="s">
        <v>425</v>
      </c>
      <c r="FB13" s="18">
        <v>1</v>
      </c>
      <c r="FC13" s="18"/>
      <c r="FD13" s="18"/>
      <c r="FE13" s="18"/>
      <c r="FF13" s="18" t="s">
        <v>525</v>
      </c>
      <c r="FG13" s="18">
        <v>1</v>
      </c>
      <c r="FH13" s="18"/>
      <c r="FI13" s="18"/>
      <c r="FJ13" s="18"/>
      <c r="FK13" s="18" t="s">
        <v>427</v>
      </c>
      <c r="FL13" s="18">
        <v>1</v>
      </c>
      <c r="FM13" s="18"/>
      <c r="FN13" s="18"/>
      <c r="FO13" s="18"/>
      <c r="FP13" s="18" t="s">
        <v>428</v>
      </c>
      <c r="FQ13" s="18">
        <v>1</v>
      </c>
      <c r="FR13" s="18"/>
      <c r="FS13" s="18"/>
      <c r="FT13" s="18"/>
      <c r="FU13" s="18" t="s">
        <v>446</v>
      </c>
      <c r="FV13" s="18"/>
      <c r="FW13" s="18"/>
      <c r="FX13" s="18"/>
      <c r="FY13" s="18"/>
      <c r="FZ13" s="18" t="s">
        <v>438</v>
      </c>
      <c r="GA13" s="18">
        <v>1</v>
      </c>
      <c r="GB13" s="18"/>
      <c r="GC13" s="18"/>
      <c r="GD13" s="18"/>
      <c r="GE13" s="18" t="s">
        <v>540</v>
      </c>
      <c r="GF13" s="18"/>
      <c r="GG13" s="18"/>
      <c r="GH13" s="18"/>
      <c r="GI13" s="18"/>
      <c r="GJ13" s="27" t="s">
        <v>430</v>
      </c>
      <c r="GK13" s="18"/>
      <c r="GL13" s="18">
        <v>573</v>
      </c>
      <c r="GM13" s="18">
        <v>10</v>
      </c>
      <c r="GN13" s="18"/>
      <c r="GO13" s="18"/>
      <c r="GP13" s="18" t="s">
        <v>541</v>
      </c>
      <c r="GQ13" s="17">
        <f xml:space="preserve"> (GL13-GM13)/GL13</f>
        <v>0.98254799301919715</v>
      </c>
      <c r="GR13" s="18"/>
      <c r="GS13" s="18"/>
      <c r="GT13" s="18"/>
      <c r="GU13" s="18" t="s">
        <v>528</v>
      </c>
      <c r="GV13" s="18">
        <v>0.5</v>
      </c>
      <c r="GW13" s="28">
        <f xml:space="preserve"> AVERAGE(GW10, GW11, GW12)</f>
        <v>87.410919715141006</v>
      </c>
    </row>
    <row r="14" spans="1:205" s="17" customFormat="1" x14ac:dyDescent="0.25">
      <c r="B14" s="19"/>
      <c r="C14" s="18" t="s">
        <v>658</v>
      </c>
      <c r="D14" s="10"/>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22"/>
      <c r="BH14" s="23"/>
      <c r="BI14" s="18"/>
      <c r="BJ14" s="18"/>
      <c r="BK14" s="18"/>
      <c r="BL14" s="18"/>
      <c r="BM14" s="1"/>
      <c r="BN14" s="18"/>
      <c r="BO14" s="18"/>
      <c r="BP14" s="18"/>
      <c r="BQ14" s="22"/>
      <c r="BR14" s="22"/>
      <c r="BS14" s="18"/>
      <c r="BT14" s="18"/>
      <c r="BU14" s="18"/>
      <c r="BV14" s="22"/>
      <c r="BW14" s="22"/>
      <c r="BX14" s="18"/>
      <c r="BY14" s="18"/>
      <c r="BZ14" s="18"/>
      <c r="CA14" s="22"/>
      <c r="CB14" s="22"/>
      <c r="CC14" s="18"/>
      <c r="CD14" s="18"/>
      <c r="CE14" s="18"/>
      <c r="CF14" s="22"/>
      <c r="CG14" s="22"/>
      <c r="CH14" s="18"/>
      <c r="CI14" s="18"/>
      <c r="CJ14" s="18"/>
      <c r="CK14" s="22"/>
      <c r="CL14" s="22"/>
      <c r="CM14" s="18"/>
      <c r="CN14" s="18"/>
      <c r="CO14" s="18"/>
      <c r="CP14" s="18"/>
      <c r="CQ14" s="18"/>
      <c r="CR14" s="18"/>
      <c r="CS14" s="18"/>
      <c r="CT14" s="18"/>
      <c r="CU14" s="18"/>
      <c r="CV14" s="18"/>
      <c r="CW14" s="18"/>
      <c r="CX14" s="18"/>
      <c r="CY14" s="18"/>
      <c r="CZ14" s="22"/>
      <c r="DA14" s="22"/>
      <c r="DB14" s="18"/>
      <c r="DC14" s="18"/>
      <c r="DD14" s="18"/>
      <c r="DE14" s="18"/>
      <c r="DF14" s="18"/>
      <c r="DG14" s="18"/>
      <c r="DH14" s="18"/>
      <c r="DI14" s="18"/>
      <c r="DJ14" s="18"/>
      <c r="DK14" s="18"/>
      <c r="DL14" s="18"/>
      <c r="DM14" s="18"/>
      <c r="DN14" s="18"/>
      <c r="DO14" s="22"/>
      <c r="DP14" s="22"/>
      <c r="DQ14" s="18"/>
      <c r="DR14" s="18"/>
      <c r="DS14" s="18"/>
      <c r="DT14" s="18"/>
      <c r="DU14" s="18"/>
      <c r="DV14" s="18"/>
      <c r="DW14" s="18"/>
      <c r="DX14" s="18"/>
      <c r="DY14" s="18"/>
      <c r="DZ14" s="18"/>
      <c r="EA14" s="18"/>
      <c r="EB14" s="18"/>
      <c r="EC14" s="18"/>
      <c r="ED14" s="18"/>
      <c r="EE14" s="18"/>
      <c r="EF14" s="18"/>
      <c r="EG14" s="18"/>
      <c r="EH14" s="18"/>
      <c r="EI14" s="18"/>
      <c r="EJ14" s="18"/>
      <c r="EK14" s="18"/>
      <c r="EL14" s="22"/>
      <c r="EM14" s="23"/>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27"/>
      <c r="GK14" s="18"/>
      <c r="GL14" s="18"/>
      <c r="GM14" s="18"/>
      <c r="GN14" s="18"/>
      <c r="GO14" s="18"/>
      <c r="GP14" s="18"/>
      <c r="GR14" s="18"/>
      <c r="GS14" s="18"/>
      <c r="GT14" s="18"/>
      <c r="GU14" s="18"/>
      <c r="GV14" s="18"/>
      <c r="GW14" s="28">
        <f xml:space="preserve"> AVERAGE(GW11, GW12, GW13)</f>
        <v>89.001670006174436</v>
      </c>
    </row>
    <row r="15" spans="1:205" x14ac:dyDescent="0.25">
      <c r="A15" s="17" t="s">
        <v>391</v>
      </c>
      <c r="B15" s="17" t="s">
        <v>547</v>
      </c>
      <c r="C15" s="19" t="s">
        <v>401</v>
      </c>
      <c r="D15" s="10" t="s">
        <v>390</v>
      </c>
      <c r="E15" s="18">
        <v>9</v>
      </c>
      <c r="F15" s="18">
        <v>9</v>
      </c>
      <c r="G15" s="2"/>
      <c r="H15" s="2"/>
      <c r="I15" s="18" t="s">
        <v>531</v>
      </c>
      <c r="J15" s="18">
        <f xml:space="preserve"> E15/F15</f>
        <v>1</v>
      </c>
      <c r="K15" s="2"/>
      <c r="L15" s="2"/>
      <c r="M15" s="2"/>
      <c r="N15" s="2"/>
      <c r="O15" s="2"/>
      <c r="P15" s="2"/>
      <c r="Q15" s="2"/>
      <c r="R15" s="2"/>
      <c r="S15" s="2"/>
      <c r="T15" s="2"/>
      <c r="U15" s="18" t="s">
        <v>405</v>
      </c>
      <c r="V15" s="2"/>
      <c r="W15" s="2"/>
      <c r="X15" s="2"/>
      <c r="Y15" s="2"/>
      <c r="Z15" s="2"/>
      <c r="AA15" s="18" t="s">
        <v>406</v>
      </c>
      <c r="AB15" s="2"/>
      <c r="AC15" s="2"/>
      <c r="AD15" s="2"/>
      <c r="AE15" s="2"/>
      <c r="AF15" s="2"/>
      <c r="AG15" s="18" t="s">
        <v>407</v>
      </c>
      <c r="AH15" s="2"/>
      <c r="AI15" s="2"/>
      <c r="AJ15" s="2"/>
      <c r="AK15" s="2"/>
      <c r="AL15" s="2"/>
      <c r="AM15" s="18" t="s">
        <v>408</v>
      </c>
      <c r="AN15" s="2"/>
      <c r="AO15" s="2"/>
      <c r="AP15" s="2"/>
      <c r="AQ15" s="2"/>
      <c r="AR15" s="18" t="s">
        <v>542</v>
      </c>
      <c r="AS15" s="18">
        <v>0.75</v>
      </c>
      <c r="AT15" s="2"/>
      <c r="AU15" s="2"/>
      <c r="AV15" s="2"/>
      <c r="AW15" s="18" t="s">
        <v>409</v>
      </c>
      <c r="AX15" s="18">
        <v>1</v>
      </c>
      <c r="AY15" s="2"/>
      <c r="AZ15" s="2"/>
      <c r="BA15" s="2"/>
      <c r="BB15" s="18" t="s">
        <v>410</v>
      </c>
      <c r="BC15" s="18">
        <v>1</v>
      </c>
      <c r="BD15" s="2"/>
      <c r="BE15" s="2"/>
      <c r="BF15" s="2"/>
      <c r="BG15" s="22" t="s">
        <v>382</v>
      </c>
      <c r="BH15" s="23">
        <v>1</v>
      </c>
      <c r="BI15" s="2"/>
      <c r="BJ15" s="2"/>
      <c r="BK15" s="2"/>
      <c r="BL15" s="18" t="s">
        <v>411</v>
      </c>
      <c r="BM15" s="1"/>
      <c r="BN15" s="2"/>
      <c r="BO15" s="2"/>
      <c r="BP15" s="2"/>
      <c r="BQ15" s="22" t="s">
        <v>392</v>
      </c>
      <c r="BR15" s="22">
        <v>1</v>
      </c>
      <c r="BS15" s="2"/>
      <c r="BT15" s="2"/>
      <c r="BU15" s="2"/>
      <c r="BV15" s="22" t="s">
        <v>375</v>
      </c>
      <c r="BW15" s="22">
        <v>1</v>
      </c>
      <c r="BX15" s="2"/>
      <c r="BY15" s="2"/>
      <c r="BZ15" s="2"/>
      <c r="CA15" s="22" t="s">
        <v>376</v>
      </c>
      <c r="CB15" s="22">
        <v>1</v>
      </c>
      <c r="CC15" s="2"/>
      <c r="CD15" s="2"/>
      <c r="CE15" s="2"/>
      <c r="CF15" s="22" t="s">
        <v>393</v>
      </c>
      <c r="CG15" s="22">
        <v>0.5</v>
      </c>
      <c r="CH15" s="2"/>
      <c r="CI15" s="2"/>
      <c r="CJ15" s="2"/>
      <c r="CK15" s="22" t="s">
        <v>385</v>
      </c>
      <c r="CL15" s="22">
        <v>0.5</v>
      </c>
      <c r="CM15" s="2"/>
      <c r="CN15" s="2"/>
      <c r="CO15" s="2"/>
      <c r="CP15" s="18" t="s">
        <v>412</v>
      </c>
      <c r="CQ15" s="2"/>
      <c r="CR15" s="2"/>
      <c r="CS15" s="2"/>
      <c r="CT15" s="2"/>
      <c r="CU15" s="18" t="s">
        <v>413</v>
      </c>
      <c r="CV15" s="2"/>
      <c r="CW15" s="2"/>
      <c r="CX15" s="2"/>
      <c r="CY15" s="2"/>
      <c r="CZ15" s="22" t="s">
        <v>379</v>
      </c>
      <c r="DA15" s="22"/>
      <c r="DB15" s="2"/>
      <c r="DC15" s="2"/>
      <c r="DD15" s="2"/>
      <c r="DE15" s="18" t="s">
        <v>543</v>
      </c>
      <c r="DF15" s="18">
        <v>1</v>
      </c>
      <c r="DG15" s="2"/>
      <c r="DH15" s="2"/>
      <c r="DI15" s="2"/>
      <c r="DJ15" s="18" t="s">
        <v>519</v>
      </c>
      <c r="DK15" s="18">
        <v>1</v>
      </c>
      <c r="DL15" s="2"/>
      <c r="DM15" s="2"/>
      <c r="DN15" s="2"/>
      <c r="DO15" s="22" t="s">
        <v>394</v>
      </c>
      <c r="DP15" s="22">
        <v>0.25</v>
      </c>
      <c r="DQ15" s="18">
        <v>27</v>
      </c>
      <c r="DR15" s="18">
        <v>25</v>
      </c>
      <c r="DS15" s="2"/>
      <c r="DT15" s="2"/>
      <c r="DU15" s="18" t="s">
        <v>552</v>
      </c>
      <c r="DV15" s="18">
        <f xml:space="preserve"> DR15/DQ15</f>
        <v>0.92592592592592593</v>
      </c>
      <c r="DW15" s="18">
        <v>2</v>
      </c>
      <c r="DX15" s="18">
        <v>2</v>
      </c>
      <c r="DY15" s="2"/>
      <c r="DZ15" s="2"/>
      <c r="EA15" s="18" t="s">
        <v>544</v>
      </c>
      <c r="EB15" s="18">
        <f>DW15/DX15</f>
        <v>1</v>
      </c>
      <c r="EC15" s="18">
        <v>10</v>
      </c>
      <c r="ED15" s="18">
        <v>10</v>
      </c>
      <c r="EE15" s="2"/>
      <c r="EF15" s="2"/>
      <c r="EG15" s="18" t="s">
        <v>545</v>
      </c>
      <c r="EH15" s="18">
        <f xml:space="preserve"> (ED15/EC15)</f>
        <v>1</v>
      </c>
      <c r="EI15" s="2"/>
      <c r="EJ15" s="2"/>
      <c r="EK15" s="2"/>
      <c r="EL15" s="22" t="s">
        <v>395</v>
      </c>
      <c r="EM15" s="23">
        <v>0.25</v>
      </c>
      <c r="EN15" s="2"/>
      <c r="EO15" s="2"/>
      <c r="EP15" s="2"/>
      <c r="EQ15" s="18" t="s">
        <v>423</v>
      </c>
      <c r="ER15" s="18">
        <v>1</v>
      </c>
      <c r="ES15" s="2"/>
      <c r="ET15" s="2"/>
      <c r="EU15" s="2"/>
      <c r="EV15" s="18" t="s">
        <v>424</v>
      </c>
      <c r="EW15" s="2"/>
      <c r="EX15" s="2"/>
      <c r="EY15" s="2"/>
      <c r="EZ15" s="2"/>
      <c r="FA15" s="18" t="s">
        <v>425</v>
      </c>
      <c r="FB15" s="18">
        <v>1</v>
      </c>
      <c r="FC15" s="2"/>
      <c r="FD15" s="2"/>
      <c r="FE15" s="2"/>
      <c r="FF15" s="18" t="s">
        <v>525</v>
      </c>
      <c r="FG15" s="18">
        <v>1</v>
      </c>
      <c r="FH15" s="2"/>
      <c r="FI15" s="2"/>
      <c r="FJ15" s="2"/>
      <c r="FK15" s="18" t="s">
        <v>427</v>
      </c>
      <c r="FL15" s="18">
        <v>1</v>
      </c>
      <c r="FM15" s="2"/>
      <c r="FN15" s="2"/>
      <c r="FO15" s="2"/>
      <c r="FP15" s="18" t="s">
        <v>428</v>
      </c>
      <c r="FQ15" s="18">
        <v>1</v>
      </c>
      <c r="FR15" s="2"/>
      <c r="FS15" s="2"/>
      <c r="FT15" s="2"/>
      <c r="FU15" s="18" t="s">
        <v>446</v>
      </c>
      <c r="FV15" s="2"/>
      <c r="FW15" s="2"/>
      <c r="FX15" s="2"/>
      <c r="FY15" s="2"/>
      <c r="FZ15" s="18" t="s">
        <v>455</v>
      </c>
      <c r="GA15" s="2"/>
      <c r="GB15" s="2"/>
      <c r="GC15" s="2"/>
      <c r="GD15" s="2"/>
      <c r="GE15" s="18" t="s">
        <v>455</v>
      </c>
      <c r="GF15" s="2"/>
      <c r="GG15" s="2"/>
      <c r="GH15" s="2"/>
      <c r="GI15" s="2"/>
      <c r="GJ15" s="27" t="s">
        <v>430</v>
      </c>
      <c r="GK15" s="2"/>
      <c r="GL15" s="18">
        <v>399</v>
      </c>
      <c r="GM15" s="18">
        <v>12</v>
      </c>
      <c r="GN15" s="2"/>
      <c r="GO15" s="2"/>
      <c r="GP15" s="18" t="s">
        <v>546</v>
      </c>
      <c r="GQ15" s="17">
        <f xml:space="preserve"> (GL15-GM15)/GL15</f>
        <v>0.96992481203007519</v>
      </c>
      <c r="GR15" s="2"/>
      <c r="GS15" s="2"/>
      <c r="GT15" s="2"/>
      <c r="GU15" s="18" t="s">
        <v>528</v>
      </c>
      <c r="GV15" s="18">
        <v>0.5</v>
      </c>
      <c r="GW15" s="28">
        <f xml:space="preserve"> AVERAGE(J15, P15, V15, AB15, AH15, AN15, AS15, AX15, BC15, BH15, BM15, BR15, BW15, CB15, CG15, CL15, CQ15, CV15, DA15, DF15, DK15, DP15, DV15, EB15, EH15, EM15, ER15, EW15, FB15, FG15, FL15, FQ15, FV15, GA15, GF15, GK15, GQ15, GV15)*100</f>
        <v>86.024378074816667</v>
      </c>
    </row>
    <row r="16" spans="1:205" x14ac:dyDescent="0.25">
      <c r="C16" s="19" t="s">
        <v>549</v>
      </c>
      <c r="D16" s="10" t="s">
        <v>548</v>
      </c>
      <c r="E16" s="18">
        <v>3</v>
      </c>
      <c r="F16" s="18">
        <v>3</v>
      </c>
      <c r="G16" s="2"/>
      <c r="H16" s="2"/>
      <c r="I16" s="18" t="s">
        <v>531</v>
      </c>
      <c r="J16" s="18">
        <f xml:space="preserve"> E16/F16</f>
        <v>1</v>
      </c>
      <c r="K16" s="2"/>
      <c r="L16" s="2"/>
      <c r="M16" s="2"/>
      <c r="N16" s="2"/>
      <c r="O16" s="2"/>
      <c r="P16" s="2"/>
      <c r="Q16" s="2"/>
      <c r="R16" s="2"/>
      <c r="S16" s="2"/>
      <c r="T16" s="2"/>
      <c r="U16" s="18" t="s">
        <v>405</v>
      </c>
      <c r="V16" s="2"/>
      <c r="W16" s="2"/>
      <c r="X16" s="2"/>
      <c r="Y16" s="2"/>
      <c r="Z16" s="2"/>
      <c r="AA16" s="18" t="s">
        <v>406</v>
      </c>
      <c r="AB16" s="2"/>
      <c r="AC16" s="2"/>
      <c r="AD16" s="2"/>
      <c r="AE16" s="2"/>
      <c r="AF16" s="2"/>
      <c r="AG16" s="18" t="s">
        <v>407</v>
      </c>
      <c r="AH16" s="2"/>
      <c r="AI16" s="2"/>
      <c r="AJ16" s="2"/>
      <c r="AK16" s="2"/>
      <c r="AL16" s="2"/>
      <c r="AM16" s="18" t="s">
        <v>408</v>
      </c>
      <c r="AN16" s="2"/>
      <c r="AO16" s="2"/>
      <c r="AP16" s="2"/>
      <c r="AQ16" s="2"/>
      <c r="AR16" s="18" t="s">
        <v>550</v>
      </c>
      <c r="AS16" s="18">
        <v>0.5</v>
      </c>
      <c r="AT16" s="2"/>
      <c r="AU16" s="2"/>
      <c r="AV16" s="2"/>
      <c r="AW16" s="18" t="s">
        <v>409</v>
      </c>
      <c r="AX16" s="18">
        <v>1</v>
      </c>
      <c r="AY16" s="2"/>
      <c r="AZ16" s="2"/>
      <c r="BA16" s="2"/>
      <c r="BB16" s="18" t="s">
        <v>410</v>
      </c>
      <c r="BC16" s="18">
        <v>1</v>
      </c>
      <c r="BD16" s="2"/>
      <c r="BE16" s="2"/>
      <c r="BF16" s="2"/>
      <c r="BG16" s="22" t="s">
        <v>382</v>
      </c>
      <c r="BH16" s="23">
        <v>1</v>
      </c>
      <c r="BI16" s="2"/>
      <c r="BJ16" s="2"/>
      <c r="BK16" s="2"/>
      <c r="BL16" s="18" t="s">
        <v>411</v>
      </c>
      <c r="BM16" s="1"/>
      <c r="BN16" s="2"/>
      <c r="BO16" s="2"/>
      <c r="BP16" s="2"/>
      <c r="BQ16" s="22" t="s">
        <v>392</v>
      </c>
      <c r="BR16" s="22">
        <v>1</v>
      </c>
      <c r="BS16" s="2"/>
      <c r="BT16" s="2"/>
      <c r="BU16" s="2"/>
      <c r="BV16" s="22" t="s">
        <v>375</v>
      </c>
      <c r="BW16" s="22">
        <v>1</v>
      </c>
      <c r="BX16" s="2"/>
      <c r="BY16" s="2"/>
      <c r="BZ16" s="2"/>
      <c r="CA16" s="22" t="s">
        <v>376</v>
      </c>
      <c r="CB16" s="22">
        <v>1</v>
      </c>
      <c r="CC16" s="2"/>
      <c r="CD16" s="2"/>
      <c r="CE16" s="2"/>
      <c r="CF16" s="22" t="s">
        <v>393</v>
      </c>
      <c r="CG16" s="22">
        <v>0.5</v>
      </c>
      <c r="CH16" s="2"/>
      <c r="CI16" s="2"/>
      <c r="CJ16" s="2"/>
      <c r="CK16" s="22" t="s">
        <v>385</v>
      </c>
      <c r="CL16" s="22">
        <v>0.5</v>
      </c>
      <c r="CM16" s="2"/>
      <c r="CN16" s="2"/>
      <c r="CO16" s="2"/>
      <c r="CP16" s="18" t="s">
        <v>412</v>
      </c>
      <c r="CQ16" s="2"/>
      <c r="CR16" s="2"/>
      <c r="CS16" s="2"/>
      <c r="CT16" s="2"/>
      <c r="CU16" s="18" t="s">
        <v>413</v>
      </c>
      <c r="CV16" s="2"/>
      <c r="CW16" s="2"/>
      <c r="CX16" s="2"/>
      <c r="CY16" s="2"/>
      <c r="CZ16" s="22" t="s">
        <v>379</v>
      </c>
      <c r="DA16" s="22"/>
      <c r="DB16" s="2"/>
      <c r="DC16" s="2"/>
      <c r="DD16" s="2"/>
      <c r="DE16" s="18" t="s">
        <v>543</v>
      </c>
      <c r="DF16" s="18">
        <v>1</v>
      </c>
      <c r="DG16" s="2"/>
      <c r="DH16" s="2"/>
      <c r="DI16" s="2"/>
      <c r="DJ16" s="18" t="s">
        <v>519</v>
      </c>
      <c r="DK16" s="18">
        <v>1</v>
      </c>
      <c r="DL16" s="2"/>
      <c r="DM16" s="2"/>
      <c r="DN16" s="2"/>
      <c r="DO16" s="22" t="s">
        <v>551</v>
      </c>
      <c r="DP16" s="22">
        <v>0</v>
      </c>
      <c r="DQ16" s="18">
        <v>37</v>
      </c>
      <c r="DR16" s="18">
        <v>33</v>
      </c>
      <c r="DS16" s="2"/>
      <c r="DT16" s="2"/>
      <c r="DU16" s="18" t="s">
        <v>553</v>
      </c>
      <c r="DV16" s="18">
        <f xml:space="preserve"> DR16/DQ16</f>
        <v>0.89189189189189189</v>
      </c>
      <c r="DW16" s="18">
        <v>2</v>
      </c>
      <c r="DX16" s="18">
        <v>2</v>
      </c>
      <c r="DY16" s="2"/>
      <c r="DZ16" s="2"/>
      <c r="EA16" s="18" t="s">
        <v>544</v>
      </c>
      <c r="EB16" s="18">
        <f>DW16/DX16</f>
        <v>1</v>
      </c>
      <c r="EC16" s="18">
        <v>28</v>
      </c>
      <c r="ED16" s="18">
        <v>25</v>
      </c>
      <c r="EE16" s="2"/>
      <c r="EF16" s="2"/>
      <c r="EG16" s="18" t="s">
        <v>554</v>
      </c>
      <c r="EH16" s="18">
        <f xml:space="preserve"> (ED16/EC16)</f>
        <v>0.8928571428571429</v>
      </c>
      <c r="EI16" s="2"/>
      <c r="EJ16" s="2"/>
      <c r="EK16" s="2"/>
      <c r="EL16" s="22" t="s">
        <v>395</v>
      </c>
      <c r="EM16" s="23">
        <v>0.25</v>
      </c>
      <c r="EN16" s="2"/>
      <c r="EO16" s="2"/>
      <c r="EP16" s="2"/>
      <c r="EQ16" s="18" t="s">
        <v>423</v>
      </c>
      <c r="ER16" s="18">
        <v>1</v>
      </c>
      <c r="ES16" s="2"/>
      <c r="ET16" s="2"/>
      <c r="EU16" s="2"/>
      <c r="EV16" s="18" t="s">
        <v>424</v>
      </c>
      <c r="EW16" s="2"/>
      <c r="EX16" s="2"/>
      <c r="EY16" s="2"/>
      <c r="EZ16" s="2"/>
      <c r="FA16" s="18" t="s">
        <v>425</v>
      </c>
      <c r="FB16" s="18">
        <v>1</v>
      </c>
      <c r="FC16" s="2"/>
      <c r="FD16" s="2"/>
      <c r="FE16" s="2"/>
      <c r="FF16" s="18" t="s">
        <v>555</v>
      </c>
      <c r="FG16" s="18">
        <v>0.75</v>
      </c>
      <c r="FH16" s="2"/>
      <c r="FI16" s="2"/>
      <c r="FJ16" s="2"/>
      <c r="FK16" s="18" t="s">
        <v>427</v>
      </c>
      <c r="FL16" s="18">
        <v>1</v>
      </c>
      <c r="FM16" s="2"/>
      <c r="FN16" s="2"/>
      <c r="FO16" s="2"/>
      <c r="FP16" s="18" t="s">
        <v>428</v>
      </c>
      <c r="FQ16" s="18">
        <v>1</v>
      </c>
      <c r="FR16" s="2"/>
      <c r="FS16" s="2"/>
      <c r="FT16" s="2"/>
      <c r="FU16" s="18" t="s">
        <v>556</v>
      </c>
      <c r="FV16" s="2">
        <v>0.25</v>
      </c>
      <c r="FW16" s="2"/>
      <c r="FX16" s="2"/>
      <c r="FY16" s="2"/>
      <c r="FZ16" s="18" t="s">
        <v>557</v>
      </c>
      <c r="GA16" s="2">
        <v>1</v>
      </c>
      <c r="GB16" s="2"/>
      <c r="GC16" s="2"/>
      <c r="GD16" s="2"/>
      <c r="GE16" s="18" t="s">
        <v>558</v>
      </c>
      <c r="GF16" s="2">
        <v>0.5</v>
      </c>
      <c r="GG16" s="2"/>
      <c r="GH16" s="2"/>
      <c r="GI16" s="2"/>
      <c r="GJ16" s="27" t="s">
        <v>430</v>
      </c>
      <c r="GK16" s="2"/>
      <c r="GL16" s="18">
        <v>2188</v>
      </c>
      <c r="GM16" s="18">
        <v>19</v>
      </c>
      <c r="GN16" s="2"/>
      <c r="GO16" s="2"/>
      <c r="GP16" s="18" t="s">
        <v>559</v>
      </c>
      <c r="GQ16">
        <f xml:space="preserve"> (GL16-GM16)/GL16</f>
        <v>0.99131627056672755</v>
      </c>
      <c r="GR16" s="2"/>
      <c r="GS16" s="2"/>
      <c r="GT16" s="2"/>
      <c r="GU16" s="18" t="s">
        <v>528</v>
      </c>
      <c r="GV16" s="18">
        <v>0.5</v>
      </c>
      <c r="GW16" s="28">
        <f xml:space="preserve"> AVERAGE(J16, P16, V16, AB16, AH16, AN16, AS16, AX16, BC16, BH16, BM16, BR16, BW16, CB16, CG16, CL16, CQ16, CV16, DA16, DF16, DK16, DP16, DV16, EB16, EH16, EM16, ER16, EW16, FB16, FG16, FL16, FQ16, FV16, GA16, GF16, GK16, GQ16, GV16)*100</f>
        <v>79.726167797465791</v>
      </c>
    </row>
    <row r="17" spans="1:205" x14ac:dyDescent="0.25">
      <c r="C17" s="18" t="s">
        <v>659</v>
      </c>
      <c r="D17" s="3"/>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2"/>
      <c r="BI17" s="2"/>
      <c r="BJ17" s="2"/>
      <c r="BK17" s="2"/>
      <c r="BL17" s="2"/>
      <c r="BM17" s="2"/>
      <c r="BN17" s="2"/>
      <c r="BO17" s="2"/>
      <c r="BP17" s="2"/>
      <c r="BQ17" s="22"/>
      <c r="BR17" s="22"/>
      <c r="BS17" s="2"/>
      <c r="BT17" s="2"/>
      <c r="BU17" s="2"/>
      <c r="BV17" s="22"/>
      <c r="BW17" s="22"/>
      <c r="BX17" s="2"/>
      <c r="BY17" s="2"/>
      <c r="BZ17" s="2"/>
      <c r="CA17" s="22"/>
      <c r="CB17" s="22"/>
      <c r="CC17" s="2"/>
      <c r="CD17" s="2"/>
      <c r="CE17" s="2"/>
      <c r="CF17" s="22"/>
      <c r="CG17" s="22"/>
      <c r="CH17" s="2"/>
      <c r="CI17" s="2"/>
      <c r="CJ17" s="2"/>
      <c r="CK17" s="22"/>
      <c r="CL17" s="22"/>
      <c r="CM17" s="2"/>
      <c r="CN17" s="2"/>
      <c r="CO17" s="2"/>
      <c r="CP17" s="2"/>
      <c r="CQ17" s="2"/>
      <c r="CR17" s="2"/>
      <c r="CS17" s="2"/>
      <c r="CT17" s="2"/>
      <c r="CU17" s="2"/>
      <c r="CV17" s="2"/>
      <c r="CW17" s="2"/>
      <c r="CX17" s="2"/>
      <c r="CY17" s="2"/>
      <c r="CZ17" s="22"/>
      <c r="DA17" s="22"/>
      <c r="DB17" s="2"/>
      <c r="DC17" s="2"/>
      <c r="DD17" s="2"/>
      <c r="DE17" s="2"/>
      <c r="DF17" s="2"/>
      <c r="DG17" s="2"/>
      <c r="DH17" s="2"/>
      <c r="DI17" s="2"/>
      <c r="DJ17" s="2"/>
      <c r="DK17" s="2"/>
      <c r="DL17" s="2"/>
      <c r="DM17" s="2"/>
      <c r="DN17" s="2"/>
      <c r="DO17" s="22"/>
      <c r="DP17" s="22"/>
      <c r="DQ17" s="2"/>
      <c r="DR17" s="2"/>
      <c r="DS17" s="2"/>
      <c r="DT17" s="2"/>
      <c r="DU17" s="2"/>
      <c r="DV17" s="2"/>
      <c r="DW17" s="2"/>
      <c r="DX17" s="2"/>
      <c r="DY17" s="2"/>
      <c r="DZ17" s="2"/>
      <c r="EA17" s="2"/>
      <c r="EB17" s="2"/>
      <c r="EC17" s="2"/>
      <c r="ED17" s="2"/>
      <c r="EE17" s="2"/>
      <c r="EF17" s="2"/>
      <c r="EG17" s="2"/>
      <c r="EH17" s="2"/>
      <c r="EI17" s="2"/>
      <c r="EJ17" s="2"/>
      <c r="EK17" s="2"/>
      <c r="EL17" s="2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U17" s="2"/>
      <c r="GV17" s="2"/>
      <c r="GW17" s="2">
        <f xml:space="preserve"> AVERAGE(GW15, GW16)</f>
        <v>82.875272936141229</v>
      </c>
    </row>
    <row r="18" spans="1:205" x14ac:dyDescent="0.25">
      <c r="C18" s="2"/>
      <c r="D18" s="3"/>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2"/>
      <c r="BI18" s="2"/>
      <c r="BJ18" s="2"/>
      <c r="BK18" s="2"/>
      <c r="BL18" s="2"/>
      <c r="BM18" s="2"/>
      <c r="BN18" s="2"/>
      <c r="BO18" s="2"/>
      <c r="BP18" s="2"/>
      <c r="BQ18" s="22"/>
      <c r="BR18" s="22"/>
      <c r="BS18" s="2"/>
      <c r="BT18" s="2"/>
      <c r="BU18" s="2"/>
      <c r="BV18" s="22"/>
      <c r="BW18" s="22"/>
      <c r="BX18" s="2"/>
      <c r="BY18" s="2"/>
      <c r="BZ18" s="2"/>
      <c r="CA18" s="22"/>
      <c r="CB18" s="22"/>
      <c r="CC18" s="2"/>
      <c r="CD18" s="2"/>
      <c r="CE18" s="2"/>
      <c r="CF18" s="22"/>
      <c r="CG18" s="22"/>
      <c r="CH18" s="2"/>
      <c r="CI18" s="2"/>
      <c r="CJ18" s="2"/>
      <c r="CK18" s="22"/>
      <c r="CL18" s="22"/>
      <c r="CM18" s="2"/>
      <c r="CN18" s="2"/>
      <c r="CO18" s="2"/>
      <c r="CP18" s="2"/>
      <c r="CQ18" s="2"/>
      <c r="CR18" s="2"/>
      <c r="CS18" s="2"/>
      <c r="CT18" s="2"/>
      <c r="CU18" s="2"/>
      <c r="CV18" s="2"/>
      <c r="CW18" s="2"/>
      <c r="CX18" s="2"/>
      <c r="CY18" s="2"/>
      <c r="CZ18" s="22"/>
      <c r="DA18" s="22"/>
      <c r="DB18" s="2"/>
      <c r="DC18" s="2"/>
      <c r="DD18" s="2"/>
      <c r="DE18" s="2"/>
      <c r="DF18" s="2"/>
      <c r="DG18" s="2"/>
      <c r="DH18" s="2"/>
      <c r="DI18" s="2"/>
      <c r="DJ18" s="2"/>
      <c r="DK18" s="2"/>
      <c r="DL18" s="2"/>
      <c r="DM18" s="2"/>
      <c r="DN18" s="2"/>
      <c r="DO18" s="22"/>
      <c r="DP18" s="22"/>
      <c r="DQ18" s="2"/>
      <c r="DR18" s="2"/>
      <c r="DS18" s="2"/>
      <c r="DT18" s="2"/>
      <c r="DU18" s="2"/>
      <c r="DV18" s="2"/>
      <c r="DW18" s="2"/>
      <c r="DX18" s="2"/>
      <c r="DY18" s="2"/>
      <c r="DZ18" s="2"/>
      <c r="EA18" s="2"/>
      <c r="EB18" s="2"/>
      <c r="EC18" s="2"/>
      <c r="ED18" s="2"/>
      <c r="EE18" s="2"/>
      <c r="EF18" s="2"/>
      <c r="EG18" s="2"/>
      <c r="EH18" s="2"/>
      <c r="EI18" s="2"/>
      <c r="EJ18" s="2"/>
      <c r="EK18" s="2"/>
      <c r="EL18" s="2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N18" s="2"/>
      <c r="GO18" s="2"/>
      <c r="GP18" s="2"/>
      <c r="GR18" s="2"/>
      <c r="GS18" s="2"/>
      <c r="GT18" s="2"/>
      <c r="GU18" s="2"/>
      <c r="GV18" s="2"/>
      <c r="GW18" s="2"/>
    </row>
    <row r="19" spans="1:205" x14ac:dyDescent="0.25">
      <c r="A19" s="17" t="s">
        <v>345</v>
      </c>
      <c r="C19" s="17"/>
      <c r="D19" s="17"/>
      <c r="E19" s="17"/>
      <c r="F19" s="17"/>
      <c r="G19" s="17"/>
      <c r="H19" s="17"/>
      <c r="I19" s="17" t="s">
        <v>345</v>
      </c>
      <c r="J19" s="18">
        <f xml:space="preserve"> COUNTIF(J3:J16, 1)</f>
        <v>11</v>
      </c>
      <c r="K19" s="17"/>
      <c r="L19" s="17"/>
      <c r="M19" s="17"/>
      <c r="N19" s="17"/>
      <c r="O19" s="17" t="s">
        <v>345</v>
      </c>
      <c r="P19" s="18">
        <f xml:space="preserve"> COUNTIF(P3:P16, 1)</f>
        <v>0</v>
      </c>
      <c r="Q19" s="17"/>
      <c r="R19" s="17"/>
      <c r="S19" s="17"/>
      <c r="T19" s="17"/>
      <c r="U19" s="17" t="s">
        <v>345</v>
      </c>
      <c r="V19" s="18">
        <f xml:space="preserve"> COUNTIF(V3:V16, 1)</f>
        <v>0</v>
      </c>
      <c r="W19" s="17"/>
      <c r="X19" s="17"/>
      <c r="Y19" s="17"/>
      <c r="Z19" s="17"/>
      <c r="AA19" s="17" t="s">
        <v>345</v>
      </c>
      <c r="AB19" s="18">
        <f xml:space="preserve"> COUNTIF(AB3:AB16, 1)</f>
        <v>0</v>
      </c>
      <c r="AC19" s="17"/>
      <c r="AD19" s="17"/>
      <c r="AE19" s="17"/>
      <c r="AF19" s="17"/>
      <c r="AG19" s="17" t="s">
        <v>345</v>
      </c>
      <c r="AH19" s="18">
        <f xml:space="preserve"> COUNTIF(AH3:AH16, 1)</f>
        <v>0</v>
      </c>
      <c r="AI19" s="17"/>
      <c r="AJ19" s="17"/>
      <c r="AK19" s="17"/>
      <c r="AL19" s="17"/>
      <c r="AM19" s="17" t="s">
        <v>345</v>
      </c>
      <c r="AN19" s="18">
        <f xml:space="preserve"> COUNTIF(AN3:AN16, 1)</f>
        <v>0</v>
      </c>
      <c r="AO19" s="17"/>
      <c r="AP19" s="17"/>
      <c r="AQ19" s="17"/>
      <c r="AR19" s="17" t="s">
        <v>345</v>
      </c>
      <c r="AS19" s="18">
        <f xml:space="preserve"> COUNTIF(AS3:AS16, 1)</f>
        <v>8</v>
      </c>
      <c r="AT19" s="17"/>
      <c r="AU19" s="17"/>
      <c r="AV19" s="17"/>
      <c r="AW19" s="17"/>
      <c r="AX19" s="17"/>
      <c r="AY19" s="17"/>
      <c r="AZ19" s="17"/>
      <c r="BA19" s="17"/>
      <c r="BB19" s="17" t="s">
        <v>345</v>
      </c>
      <c r="BC19" s="18">
        <f xml:space="preserve"> COUNTIF(BC3:BC16, 1)</f>
        <v>11</v>
      </c>
      <c r="BD19" s="17"/>
      <c r="BE19" s="17"/>
      <c r="BF19" s="17"/>
      <c r="BG19" s="17" t="s">
        <v>345</v>
      </c>
      <c r="BH19" s="18">
        <f xml:space="preserve"> COUNTIF(BH3:BH16, 1)</f>
        <v>8</v>
      </c>
      <c r="BI19" s="17"/>
      <c r="BJ19" s="17"/>
      <c r="BK19" s="17"/>
      <c r="BL19" s="17" t="s">
        <v>345</v>
      </c>
      <c r="BM19" s="18">
        <f xml:space="preserve"> COUNTIF(BM3:BM16, 1)</f>
        <v>0</v>
      </c>
      <c r="BN19" s="17"/>
      <c r="BO19" s="17"/>
      <c r="BP19" s="17"/>
      <c r="BQ19" s="17" t="s">
        <v>345</v>
      </c>
      <c r="BR19" s="18">
        <f xml:space="preserve"> COUNTIF(BR3:BR16, 1)</f>
        <v>11</v>
      </c>
      <c r="BS19" s="17"/>
      <c r="BT19" s="17"/>
      <c r="BU19" s="17"/>
      <c r="BV19" s="17" t="s">
        <v>345</v>
      </c>
      <c r="BW19" s="18">
        <f xml:space="preserve"> COUNTIF(BW3:BW16, 1)</f>
        <v>11</v>
      </c>
      <c r="BX19" s="17"/>
      <c r="BY19" s="17"/>
      <c r="BZ19" s="17"/>
      <c r="CA19" s="17" t="s">
        <v>345</v>
      </c>
      <c r="CB19" s="18">
        <f xml:space="preserve"> COUNTIF(CB3:CB16, 1)</f>
        <v>11</v>
      </c>
      <c r="CC19" s="17"/>
      <c r="CD19" s="17"/>
      <c r="CE19" s="17"/>
      <c r="CF19" s="17" t="s">
        <v>345</v>
      </c>
      <c r="CG19" s="18">
        <f xml:space="preserve"> COUNTIF(CG3:CG16, 1)</f>
        <v>6</v>
      </c>
      <c r="CH19" s="17"/>
      <c r="CI19" s="17"/>
      <c r="CJ19" s="17"/>
      <c r="CK19" s="17" t="s">
        <v>345</v>
      </c>
      <c r="CL19" s="18">
        <f xml:space="preserve"> COUNTIF(CL3:CL16, 1)</f>
        <v>6</v>
      </c>
      <c r="CM19" s="17"/>
      <c r="CN19" s="17"/>
      <c r="CO19" s="17"/>
      <c r="CP19" s="17" t="s">
        <v>345</v>
      </c>
      <c r="CQ19" s="18">
        <f xml:space="preserve"> COUNTIF(CQ3:CQ16, 1)</f>
        <v>0</v>
      </c>
      <c r="CR19" s="17"/>
      <c r="CS19" s="17"/>
      <c r="CT19" s="17"/>
      <c r="CU19" s="17" t="s">
        <v>345</v>
      </c>
      <c r="CV19" s="18">
        <f xml:space="preserve"> COUNTIF(CV3:CV16, 1)</f>
        <v>0</v>
      </c>
      <c r="CW19" s="17"/>
      <c r="CX19" s="17"/>
      <c r="CY19" s="17"/>
      <c r="CZ19" s="17" t="s">
        <v>345</v>
      </c>
      <c r="DA19" s="18">
        <f xml:space="preserve"> COUNTIF(DA3:DA16, 1)</f>
        <v>0</v>
      </c>
      <c r="DB19" s="17"/>
      <c r="DC19" s="17"/>
      <c r="DD19" s="17"/>
      <c r="DE19" s="17" t="s">
        <v>345</v>
      </c>
      <c r="DF19" s="18">
        <f xml:space="preserve"> COUNTIF(DF3:DF16, 1)</f>
        <v>11</v>
      </c>
      <c r="DG19" s="17"/>
      <c r="DH19" s="17"/>
      <c r="DI19" s="17"/>
      <c r="DJ19" s="17" t="s">
        <v>345</v>
      </c>
      <c r="DK19" s="18">
        <f xml:space="preserve"> COUNTIF(DK3:DK16, 1)</f>
        <v>8</v>
      </c>
      <c r="DL19" s="17"/>
      <c r="DM19" s="17"/>
      <c r="DN19" s="17"/>
      <c r="DO19" s="17" t="s">
        <v>345</v>
      </c>
      <c r="DP19" s="18">
        <f xml:space="preserve"> COUNTIF(DP3:DP16, 1)</f>
        <v>6</v>
      </c>
      <c r="DQ19" s="17"/>
      <c r="DR19" s="17"/>
      <c r="DS19" s="17"/>
      <c r="DT19" s="17"/>
      <c r="DU19" s="17" t="s">
        <v>345</v>
      </c>
      <c r="DV19" s="18">
        <f xml:space="preserve"> COUNTIF(DV3:DV16, 1)</f>
        <v>5</v>
      </c>
      <c r="DW19" s="17"/>
      <c r="DX19" s="17"/>
      <c r="DY19" s="17"/>
      <c r="DZ19" s="17"/>
      <c r="EA19" s="17" t="s">
        <v>345</v>
      </c>
      <c r="EB19" s="18">
        <f xml:space="preserve"> COUNTIF(EB3:EB16, 1)</f>
        <v>8</v>
      </c>
      <c r="EC19" s="17"/>
      <c r="ED19" s="17"/>
      <c r="EE19" s="17"/>
      <c r="EF19" s="17"/>
      <c r="EG19" s="17" t="s">
        <v>345</v>
      </c>
      <c r="EH19" s="18">
        <f xml:space="preserve"> COUNTIF(EH3:EH16, 1)</f>
        <v>7</v>
      </c>
      <c r="EI19" s="17"/>
      <c r="EJ19" s="17"/>
      <c r="EK19" s="17"/>
      <c r="EL19" s="17" t="s">
        <v>345</v>
      </c>
      <c r="EM19" s="18">
        <f xml:space="preserve"> COUNTIF(EM3:EM16, 1)</f>
        <v>3</v>
      </c>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t="s">
        <v>345</v>
      </c>
      <c r="FQ19" s="18">
        <f xml:space="preserve"> COUNTIF(FQ3:FQ16, 1)</f>
        <v>11</v>
      </c>
      <c r="FR19" s="17"/>
      <c r="FS19" s="17"/>
      <c r="FT19" s="17"/>
      <c r="FU19" s="17" t="s">
        <v>345</v>
      </c>
      <c r="FV19" s="18">
        <f xml:space="preserve"> COUNTIF(FV3:FV16, 1)</f>
        <v>1</v>
      </c>
      <c r="FW19" s="17"/>
      <c r="FX19" s="17"/>
      <c r="FY19" s="17"/>
      <c r="FZ19" s="17" t="s">
        <v>345</v>
      </c>
      <c r="GA19" s="18">
        <f xml:space="preserve"> COUNTIF(GA3:GA16, 1)</f>
        <v>4</v>
      </c>
      <c r="GB19" s="17"/>
      <c r="GC19" s="17"/>
      <c r="GD19" s="17"/>
      <c r="GE19" s="17" t="s">
        <v>345</v>
      </c>
      <c r="GF19" s="18">
        <f xml:space="preserve"> COUNTIF(GF3:GF16, 1)</f>
        <v>1</v>
      </c>
      <c r="GG19" s="17"/>
      <c r="GH19" s="17"/>
      <c r="GI19" s="17"/>
      <c r="GJ19" s="17" t="s">
        <v>345</v>
      </c>
      <c r="GK19" s="18">
        <f xml:space="preserve"> COUNTIF(GK3:GK16, 1)</f>
        <v>0</v>
      </c>
      <c r="GL19" s="17"/>
      <c r="GM19" s="17"/>
      <c r="GN19" s="17"/>
      <c r="GO19" s="17"/>
      <c r="GP19" s="17" t="s">
        <v>345</v>
      </c>
      <c r="GQ19" s="18">
        <f xml:space="preserve"> COUNTIF(GQ3:GQ16, 1)</f>
        <v>0</v>
      </c>
      <c r="GR19" s="17"/>
      <c r="GS19" s="17"/>
      <c r="GT19" s="17"/>
      <c r="GU19" s="17"/>
      <c r="GV19" s="18"/>
      <c r="GW19" s="18"/>
    </row>
    <row r="20" spans="1:205" x14ac:dyDescent="0.25">
      <c r="A20" s="17" t="s">
        <v>344</v>
      </c>
      <c r="C20" s="17"/>
      <c r="D20" s="17"/>
      <c r="E20" s="17"/>
      <c r="F20" s="17"/>
      <c r="G20" s="17"/>
      <c r="H20" s="17"/>
      <c r="I20" s="17" t="s">
        <v>344</v>
      </c>
      <c r="J20" s="17">
        <f xml:space="preserve"> AVERAGE(J3:J16)</f>
        <v>1</v>
      </c>
      <c r="K20" s="17"/>
      <c r="L20" s="17"/>
      <c r="M20" s="17"/>
      <c r="N20" s="17"/>
      <c r="O20" s="17" t="s">
        <v>344</v>
      </c>
      <c r="P20" s="17" t="e">
        <f xml:space="preserve"> AVERAGE(P3:P16)</f>
        <v>#DIV/0!</v>
      </c>
      <c r="Q20" s="17"/>
      <c r="R20" s="17"/>
      <c r="S20" s="17"/>
      <c r="T20" s="17"/>
      <c r="U20" s="17" t="s">
        <v>344</v>
      </c>
      <c r="V20" s="17" t="e">
        <f>AVERAGE(#REF!)</f>
        <v>#REF!</v>
      </c>
      <c r="W20" s="17"/>
      <c r="X20" s="17"/>
      <c r="Y20" s="17"/>
      <c r="Z20" s="17"/>
      <c r="AA20" s="17" t="s">
        <v>344</v>
      </c>
      <c r="AB20" s="17" t="e">
        <f>AVERAGE(#REF!)</f>
        <v>#REF!</v>
      </c>
      <c r="AC20" s="17"/>
      <c r="AD20" s="17"/>
      <c r="AE20" s="17"/>
      <c r="AF20" s="17"/>
      <c r="AG20" s="17" t="s">
        <v>344</v>
      </c>
      <c r="AH20" s="17" t="e">
        <f>AVERAGE(#REF!)</f>
        <v>#REF!</v>
      </c>
      <c r="AI20" s="17"/>
      <c r="AJ20" s="17"/>
      <c r="AK20" s="17"/>
      <c r="AL20" s="17"/>
      <c r="AM20" s="17" t="s">
        <v>344</v>
      </c>
      <c r="AN20" s="17" t="e">
        <f>AVERAGE(#REF!)</f>
        <v>#REF!</v>
      </c>
      <c r="AO20" s="17"/>
      <c r="AP20" s="17"/>
      <c r="AQ20" s="17"/>
      <c r="AR20" s="17" t="s">
        <v>344</v>
      </c>
      <c r="AS20" s="17">
        <f xml:space="preserve"> AVERAGE(AS3:AS16)</f>
        <v>0.90909090909090906</v>
      </c>
      <c r="AT20" s="17"/>
      <c r="AU20" s="17"/>
      <c r="AV20" s="17"/>
      <c r="AW20" s="17"/>
      <c r="AX20" s="17"/>
      <c r="AY20" s="17"/>
      <c r="AZ20" s="17"/>
      <c r="BA20" s="17"/>
      <c r="BB20" s="17" t="s">
        <v>344</v>
      </c>
      <c r="BC20" s="17">
        <f xml:space="preserve"> AVERAGE(BC3:BC16)</f>
        <v>1</v>
      </c>
      <c r="BD20" s="17"/>
      <c r="BE20" s="17"/>
      <c r="BF20" s="17"/>
      <c r="BG20" s="17" t="s">
        <v>344</v>
      </c>
      <c r="BH20" s="17">
        <f xml:space="preserve"> AVERAGE(BH3:BH16)</f>
        <v>0.93181818181818177</v>
      </c>
      <c r="BI20" s="17"/>
      <c r="BJ20" s="17"/>
      <c r="BK20" s="17"/>
      <c r="BL20" s="17" t="s">
        <v>344</v>
      </c>
      <c r="BM20" s="17" t="e">
        <f xml:space="preserve"> AVERAGE(BM3:BM16)</f>
        <v>#DIV/0!</v>
      </c>
      <c r="BN20" s="17"/>
      <c r="BO20" s="17"/>
      <c r="BP20" s="17"/>
      <c r="BQ20" s="17" t="s">
        <v>344</v>
      </c>
      <c r="BR20" s="17">
        <f xml:space="preserve"> AVERAGE(BR3:BR16)</f>
        <v>1</v>
      </c>
      <c r="BS20" s="17"/>
      <c r="BT20" s="17"/>
      <c r="BU20" s="17"/>
      <c r="BV20" s="17" t="s">
        <v>344</v>
      </c>
      <c r="BW20" s="17">
        <f xml:space="preserve"> AVERAGE(BW3:BW16)</f>
        <v>1</v>
      </c>
      <c r="BX20" s="17"/>
      <c r="BY20" s="17"/>
      <c r="BZ20" s="17"/>
      <c r="CA20" s="17" t="s">
        <v>344</v>
      </c>
      <c r="CB20" s="17">
        <f xml:space="preserve"> AVERAGE(CB3:CB16)</f>
        <v>1</v>
      </c>
      <c r="CC20" s="17"/>
      <c r="CD20" s="17"/>
      <c r="CE20" s="17"/>
      <c r="CF20" s="17" t="s">
        <v>344</v>
      </c>
      <c r="CG20" s="17">
        <f xml:space="preserve"> AVERAGE(CG3:CG16)</f>
        <v>0.84090909090909094</v>
      </c>
      <c r="CH20" s="17"/>
      <c r="CI20" s="17"/>
      <c r="CJ20" s="17"/>
      <c r="CK20" s="17" t="s">
        <v>344</v>
      </c>
      <c r="CL20" s="17">
        <f xml:space="preserve"> AVERAGE(CL3:CL16)</f>
        <v>0.77272727272727271</v>
      </c>
      <c r="CM20" s="17"/>
      <c r="CN20" s="17"/>
      <c r="CO20" s="17"/>
      <c r="CP20" s="17" t="s">
        <v>344</v>
      </c>
      <c r="CQ20" s="17" t="e">
        <f xml:space="preserve"> AVERAGE(CQ3:CQ16)</f>
        <v>#DIV/0!</v>
      </c>
      <c r="CR20" s="17"/>
      <c r="CS20" s="17"/>
      <c r="CT20" s="17"/>
      <c r="CU20" s="17" t="s">
        <v>344</v>
      </c>
      <c r="CV20" s="17">
        <f xml:space="preserve"> AVERAGE(CV3:CV16)</f>
        <v>0</v>
      </c>
      <c r="CW20" s="17"/>
      <c r="CX20" s="17"/>
      <c r="CY20" s="17"/>
      <c r="CZ20" s="17" t="s">
        <v>344</v>
      </c>
      <c r="DA20" s="17" t="e">
        <f xml:space="preserve"> AVERAGE(DA3:DA16)</f>
        <v>#DIV/0!</v>
      </c>
      <c r="DB20" s="17"/>
      <c r="DC20" s="17"/>
      <c r="DD20" s="17"/>
      <c r="DE20" s="17" t="s">
        <v>344</v>
      </c>
      <c r="DF20" s="17">
        <f xml:space="preserve"> AVERAGE(DF3:DF16)</f>
        <v>1</v>
      </c>
      <c r="DG20" s="17"/>
      <c r="DH20" s="17"/>
      <c r="DI20" s="17"/>
      <c r="DJ20" s="17" t="s">
        <v>344</v>
      </c>
      <c r="DK20" s="17">
        <f xml:space="preserve"> AVERAGE(DK3:DK16)</f>
        <v>0.88636363636363635</v>
      </c>
      <c r="DL20" s="17"/>
      <c r="DM20" s="17"/>
      <c r="DN20" s="17"/>
      <c r="DO20" s="17" t="s">
        <v>344</v>
      </c>
      <c r="DP20" s="17">
        <f xml:space="preserve"> AVERAGE(DP3:DP16)</f>
        <v>0.70454545454545459</v>
      </c>
      <c r="DQ20" s="17"/>
      <c r="DR20" s="17"/>
      <c r="DS20" s="17"/>
      <c r="DT20" s="17"/>
      <c r="DU20" s="17" t="s">
        <v>344</v>
      </c>
      <c r="DV20" s="17">
        <f xml:space="preserve"> AVERAGE(DV3:DV16)</f>
        <v>0.92047014435622598</v>
      </c>
      <c r="DW20" s="17"/>
      <c r="DX20" s="17"/>
      <c r="DY20" s="17"/>
      <c r="DZ20" s="17"/>
      <c r="EA20" s="17" t="s">
        <v>344</v>
      </c>
      <c r="EB20" s="17">
        <f xml:space="preserve"> AVERAGE(EB3:EB16)</f>
        <v>0.86363636363636365</v>
      </c>
      <c r="EC20" s="17"/>
      <c r="ED20" s="17"/>
      <c r="EE20" s="17"/>
      <c r="EF20" s="17"/>
      <c r="EG20" s="17" t="s">
        <v>344</v>
      </c>
      <c r="EH20" s="17">
        <f xml:space="preserve"> AVERAGE(EH3:EH16)</f>
        <v>0.92258297258297262</v>
      </c>
      <c r="EI20" s="17"/>
      <c r="EJ20" s="17"/>
      <c r="EK20" s="17"/>
      <c r="EL20" s="17" t="s">
        <v>344</v>
      </c>
      <c r="EM20" s="17">
        <f xml:space="preserve"> AVERAGE(EM3:EM16)</f>
        <v>0.59090909090909094</v>
      </c>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t="s">
        <v>344</v>
      </c>
      <c r="FQ20" s="17">
        <f xml:space="preserve"> AVERAGE(FQ3:FQ16)</f>
        <v>1</v>
      </c>
      <c r="FR20" s="17"/>
      <c r="FS20" s="17"/>
      <c r="FT20" s="17"/>
      <c r="FU20" s="17" t="s">
        <v>344</v>
      </c>
      <c r="FV20" s="17">
        <f xml:space="preserve"> AVERAGE(FV3:FV16)</f>
        <v>0.625</v>
      </c>
      <c r="FW20" s="17"/>
      <c r="FX20" s="17"/>
      <c r="FY20" s="17"/>
      <c r="FZ20" s="17" t="s">
        <v>344</v>
      </c>
      <c r="GA20" s="17">
        <f xml:space="preserve"> AVERAGE(GA3:GA16)</f>
        <v>1</v>
      </c>
      <c r="GB20" s="17"/>
      <c r="GC20" s="17"/>
      <c r="GD20" s="17"/>
      <c r="GE20" s="17" t="s">
        <v>344</v>
      </c>
      <c r="GF20" s="17">
        <f xml:space="preserve"> AVERAGE(GF3:GF16)</f>
        <v>0.75</v>
      </c>
      <c r="GG20" s="17"/>
      <c r="GH20" s="17"/>
      <c r="GI20" s="17"/>
      <c r="GJ20" s="17" t="s">
        <v>344</v>
      </c>
      <c r="GK20" s="17" t="e">
        <f xml:space="preserve"> AVERAGE(GK3:GK16)</f>
        <v>#DIV/0!</v>
      </c>
      <c r="GL20" s="17"/>
      <c r="GM20" s="17"/>
      <c r="GN20" s="17"/>
      <c r="GO20" s="17"/>
      <c r="GP20" s="17" t="s">
        <v>344</v>
      </c>
      <c r="GQ20" s="17">
        <f xml:space="preserve"> AVERAGE(GQ3:GQ16)</f>
        <v>0.93138012339081655</v>
      </c>
      <c r="GR20" s="17"/>
      <c r="GS20" s="17"/>
      <c r="GT20" s="17"/>
      <c r="GU20" s="17"/>
      <c r="GV20" s="17"/>
      <c r="GW20" s="18"/>
    </row>
    <row r="21" spans="1:205" s="18" customFormat="1" x14ac:dyDescent="0.25">
      <c r="A21" s="18" t="s">
        <v>657</v>
      </c>
      <c r="B21" s="18">
        <f xml:space="preserve"> AVERAGE( GW6, GW10, GW14, GW17)</f>
        <v>88.339145837569461</v>
      </c>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23"/>
      <c r="BH21" s="23"/>
      <c r="BI21" s="17"/>
      <c r="BJ21" s="17"/>
      <c r="BK21" s="17"/>
      <c r="BL21" s="17"/>
      <c r="BM21" s="17"/>
      <c r="BN21" s="17"/>
      <c r="BO21" s="17"/>
      <c r="BP21" s="17"/>
      <c r="BQ21" s="23"/>
      <c r="BR21" s="23"/>
      <c r="BS21" s="17"/>
      <c r="BT21" s="17"/>
      <c r="BU21" s="17"/>
      <c r="BV21" s="23"/>
      <c r="BW21" s="23"/>
      <c r="BX21" s="17"/>
      <c r="BY21" s="17"/>
      <c r="BZ21" s="17"/>
      <c r="CA21" s="23"/>
      <c r="CB21" s="23"/>
      <c r="CC21" s="17"/>
      <c r="CD21" s="17"/>
      <c r="CE21" s="17"/>
      <c r="CF21" s="23"/>
      <c r="CG21" s="23"/>
      <c r="CH21" s="17"/>
      <c r="CI21" s="17"/>
      <c r="CJ21" s="17"/>
      <c r="CK21" s="23"/>
      <c r="CL21" s="23"/>
      <c r="CM21" s="17"/>
      <c r="CN21" s="17"/>
      <c r="CO21" s="17"/>
      <c r="CP21" s="17"/>
      <c r="CQ21" s="17"/>
      <c r="CR21" s="17"/>
      <c r="CS21" s="17"/>
      <c r="CT21" s="17"/>
      <c r="CU21" s="17"/>
      <c r="CV21" s="17"/>
      <c r="CW21" s="17"/>
      <c r="CX21" s="17"/>
      <c r="CY21" s="17"/>
      <c r="CZ21" s="23"/>
      <c r="DA21" s="23"/>
      <c r="DB21" s="17"/>
      <c r="DC21" s="17"/>
      <c r="DD21" s="17"/>
      <c r="DE21" s="17"/>
      <c r="DF21" s="17"/>
      <c r="DG21" s="17"/>
      <c r="DH21" s="17"/>
      <c r="DI21" s="17"/>
      <c r="DJ21" s="17"/>
      <c r="DK21" s="17"/>
      <c r="DL21" s="17"/>
      <c r="DM21" s="17"/>
      <c r="DN21" s="17"/>
      <c r="DO21" s="23"/>
      <c r="DP21" s="23"/>
      <c r="DQ21" s="17"/>
      <c r="DR21" s="17"/>
      <c r="DS21" s="17"/>
      <c r="DT21" s="17"/>
      <c r="DU21" s="17"/>
      <c r="DV21" s="17"/>
      <c r="DW21" s="17"/>
      <c r="DX21" s="17"/>
      <c r="DY21" s="17"/>
      <c r="DZ21" s="17"/>
      <c r="EA21" s="17"/>
      <c r="EB21" s="17"/>
      <c r="EC21" s="17"/>
      <c r="ED21" s="17"/>
      <c r="EE21" s="17"/>
      <c r="EF21" s="17"/>
      <c r="EG21" s="17"/>
      <c r="EH21" s="17"/>
      <c r="EI21" s="17"/>
      <c r="EJ21" s="17"/>
      <c r="EK21" s="17"/>
      <c r="EL21" s="23"/>
      <c r="EM21" s="23"/>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row>
    <row r="22" spans="1:205" s="18" customFormat="1" x14ac:dyDescent="0.25">
      <c r="A22" s="17" t="s">
        <v>359</v>
      </c>
      <c r="B22" s="18">
        <v>0</v>
      </c>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23"/>
      <c r="BH22" s="23"/>
      <c r="BI22" s="17"/>
      <c r="BJ22" s="17"/>
      <c r="BK22" s="17"/>
      <c r="BL22" s="17"/>
      <c r="BM22" s="17"/>
      <c r="BN22" s="17"/>
      <c r="BO22" s="17"/>
      <c r="BP22" s="17"/>
      <c r="BQ22" s="23"/>
      <c r="BR22" s="23"/>
      <c r="BS22" s="17"/>
      <c r="BT22" s="17"/>
      <c r="BU22" s="17"/>
      <c r="BV22" s="23"/>
      <c r="BW22" s="23"/>
      <c r="BX22" s="17"/>
      <c r="BY22" s="17"/>
      <c r="BZ22" s="17"/>
      <c r="CA22" s="23"/>
      <c r="CB22" s="23"/>
      <c r="CC22" s="17"/>
      <c r="CD22" s="17"/>
      <c r="CE22" s="17"/>
      <c r="CF22" s="23"/>
      <c r="CG22" s="23"/>
      <c r="CH22" s="17"/>
      <c r="CI22" s="17"/>
      <c r="CJ22" s="17"/>
      <c r="CK22" s="23"/>
      <c r="CL22" s="23"/>
      <c r="CM22" s="17"/>
      <c r="CN22" s="17"/>
      <c r="CO22" s="17"/>
      <c r="CP22" s="17"/>
      <c r="CQ22" s="17"/>
      <c r="CR22" s="17"/>
      <c r="CS22" s="17"/>
      <c r="CT22" s="17"/>
      <c r="CU22" s="17"/>
      <c r="CV22" s="17"/>
      <c r="CW22" s="17"/>
      <c r="CX22" s="17"/>
      <c r="CY22" s="17"/>
      <c r="CZ22" s="23"/>
      <c r="DA22" s="23"/>
      <c r="DB22" s="17"/>
      <c r="DC22" s="17"/>
      <c r="DD22" s="17"/>
      <c r="DE22" s="17"/>
      <c r="DF22" s="17"/>
      <c r="DG22" s="17"/>
      <c r="DH22" s="17"/>
      <c r="DI22" s="17"/>
      <c r="DJ22" s="17"/>
      <c r="DK22" s="17"/>
      <c r="DL22" s="17"/>
      <c r="DM22" s="17"/>
      <c r="DN22" s="17"/>
      <c r="DO22" s="23"/>
      <c r="DP22" s="23"/>
      <c r="DQ22" s="17"/>
      <c r="DR22" s="17"/>
      <c r="DS22" s="17"/>
      <c r="DT22" s="17"/>
      <c r="DU22" s="17"/>
      <c r="DV22" s="17"/>
      <c r="DW22" s="17"/>
      <c r="DX22" s="17"/>
      <c r="DY22" s="17"/>
      <c r="DZ22" s="17"/>
      <c r="EA22" s="17"/>
      <c r="EB22" s="17"/>
      <c r="EC22" s="17"/>
      <c r="ED22" s="17"/>
      <c r="EE22" s="17"/>
      <c r="EF22" s="17"/>
      <c r="EG22" s="17"/>
      <c r="EH22" s="17"/>
      <c r="EI22" s="17"/>
      <c r="EJ22" s="17"/>
      <c r="EK22" s="17"/>
      <c r="EL22" s="23"/>
      <c r="EM22" s="23"/>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row>
    <row r="23" spans="1:205" x14ac:dyDescent="0.25">
      <c r="A23" s="17" t="s">
        <v>347</v>
      </c>
      <c r="B23" s="17">
        <v>1</v>
      </c>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I23" s="17"/>
      <c r="BJ23" s="17"/>
      <c r="BK23" s="17"/>
      <c r="BL23" s="17"/>
      <c r="BM23" s="17"/>
      <c r="BN23" s="17"/>
      <c r="BO23" s="17"/>
      <c r="BP23" s="17"/>
      <c r="BS23" s="17"/>
      <c r="BT23" s="17"/>
      <c r="BU23" s="17"/>
      <c r="BX23" s="17"/>
      <c r="BY23" s="17"/>
      <c r="BZ23" s="17"/>
      <c r="CC23" s="17"/>
      <c r="CD23" s="17"/>
      <c r="CE23" s="17"/>
      <c r="CH23" s="17"/>
      <c r="CI23" s="17"/>
      <c r="CJ23" s="17"/>
      <c r="CM23" s="17"/>
      <c r="CN23" s="17"/>
      <c r="CO23" s="17"/>
      <c r="CP23" s="17"/>
      <c r="CQ23" s="17"/>
      <c r="CR23" s="17"/>
      <c r="CS23" s="17"/>
      <c r="CT23" s="17"/>
      <c r="CU23" s="17"/>
      <c r="CV23" s="17"/>
      <c r="CW23" s="17"/>
      <c r="CX23" s="17"/>
      <c r="CY23" s="17"/>
      <c r="DB23" s="17"/>
      <c r="DC23" s="17"/>
      <c r="DD23" s="17"/>
      <c r="DE23" s="17"/>
      <c r="DF23" s="17"/>
      <c r="DG23" s="17"/>
      <c r="DH23" s="17"/>
      <c r="DI23" s="17"/>
      <c r="DJ23" s="17"/>
      <c r="DK23" s="17"/>
      <c r="DL23" s="17"/>
      <c r="DM23" s="17"/>
      <c r="DN23" s="17"/>
      <c r="DQ23" s="17"/>
      <c r="DR23" s="17"/>
      <c r="DS23" s="17"/>
      <c r="DT23" s="17"/>
      <c r="DU23" s="17"/>
      <c r="DV23" s="17"/>
      <c r="DW23" s="17"/>
      <c r="DX23" s="17"/>
      <c r="DY23" s="17"/>
      <c r="DZ23" s="17"/>
      <c r="EA23" s="17"/>
      <c r="EB23" s="17"/>
      <c r="EC23" s="17"/>
      <c r="ED23" s="17"/>
      <c r="EE23" s="17"/>
      <c r="EF23" s="17"/>
      <c r="EG23" s="17"/>
      <c r="EH23" s="17"/>
      <c r="EI23" s="17"/>
      <c r="EJ23" s="17"/>
      <c r="EK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8"/>
    </row>
    <row r="24" spans="1:205" x14ac:dyDescent="0.25">
      <c r="D24" s="10"/>
      <c r="E24" s="2"/>
      <c r="F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R24" s="2"/>
      <c r="AS24" s="2"/>
      <c r="AW24" s="2"/>
      <c r="AX24" s="2"/>
      <c r="BB24" s="2"/>
      <c r="BG24" s="22"/>
      <c r="BL24" s="2"/>
      <c r="BM24" s="2"/>
      <c r="BR24" s="22"/>
      <c r="CG24" s="22"/>
      <c r="CP24" s="2"/>
      <c r="CU24" s="2"/>
      <c r="DA24" s="22"/>
      <c r="DE24" s="2"/>
      <c r="DF24" s="2"/>
      <c r="DJ24" s="2"/>
      <c r="DK24" s="2"/>
      <c r="DO24" s="22"/>
      <c r="DP24" s="22"/>
      <c r="DQ24" s="2"/>
      <c r="DR24" s="2"/>
      <c r="DU24" s="2"/>
      <c r="DV24" s="2"/>
      <c r="DW24" s="2"/>
      <c r="DX24" s="2"/>
      <c r="DY24" s="2"/>
      <c r="DZ24" s="2"/>
      <c r="EA24" s="2"/>
      <c r="EB24" s="2"/>
      <c r="EC24" s="2"/>
      <c r="ED24" s="2"/>
      <c r="EG24" s="2"/>
      <c r="EH24" s="2"/>
      <c r="EL24" s="22"/>
      <c r="EQ24" s="2"/>
      <c r="ER24" s="2"/>
      <c r="EV24" s="2"/>
      <c r="FA24" s="2"/>
      <c r="FB24" s="2"/>
      <c r="FC24" s="2"/>
      <c r="FD24" s="2"/>
      <c r="FE24" s="2"/>
      <c r="FF24" s="2"/>
      <c r="FG24" s="2"/>
      <c r="FK24" s="2"/>
      <c r="FL24" s="2"/>
      <c r="FP24" s="2"/>
      <c r="FQ24" s="2"/>
      <c r="FU24" s="2"/>
      <c r="FZ24" s="2"/>
      <c r="GE24" s="2"/>
      <c r="GJ24" s="2"/>
      <c r="GW24" s="2"/>
    </row>
    <row r="25" spans="1:205" x14ac:dyDescent="0.25">
      <c r="D25" s="10"/>
      <c r="E25" s="2"/>
      <c r="F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R25" s="2"/>
      <c r="AS25" s="2"/>
      <c r="BB25" s="2"/>
      <c r="BG25" s="22"/>
      <c r="BL25" s="2"/>
      <c r="BM25" s="2"/>
      <c r="CG25" s="22"/>
      <c r="CP25" s="2"/>
      <c r="CU25" s="2"/>
      <c r="CV25" s="2"/>
      <c r="DA25" s="22"/>
      <c r="DE25" s="2"/>
      <c r="DF25" s="2"/>
      <c r="DJ25" s="2"/>
      <c r="DK25" s="2"/>
      <c r="DO25" s="22"/>
      <c r="DP25" s="22"/>
      <c r="DQ25" s="2"/>
      <c r="DR25" s="2"/>
      <c r="DU25" s="2"/>
      <c r="DV25" s="2"/>
      <c r="DW25" s="2"/>
      <c r="DX25" s="2"/>
      <c r="DY25" s="2"/>
      <c r="DZ25" s="2"/>
      <c r="EA25" s="2"/>
      <c r="EB25" s="2"/>
      <c r="EC25" s="2"/>
      <c r="ED25" s="2"/>
      <c r="EG25" s="2"/>
      <c r="EH25" s="2"/>
      <c r="EL25" s="22"/>
      <c r="EQ25" s="2"/>
      <c r="ER25" s="2"/>
      <c r="EV25" s="2"/>
      <c r="FA25" s="2"/>
      <c r="FB25" s="2"/>
      <c r="FC25" s="2"/>
      <c r="FD25" s="2"/>
      <c r="FE25" s="2"/>
      <c r="FF25" s="2"/>
      <c r="FG25" s="2"/>
      <c r="FK25" s="2"/>
      <c r="FL25" s="2"/>
      <c r="FP25" s="2"/>
      <c r="FQ25" s="2"/>
      <c r="FU25" s="2"/>
      <c r="FZ25" s="2"/>
      <c r="GE25" s="2"/>
      <c r="GJ25" s="2"/>
      <c r="GW25" s="2"/>
    </row>
    <row r="26" spans="1:205" x14ac:dyDescent="0.25">
      <c r="D26" s="10"/>
      <c r="E26" s="2"/>
      <c r="F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R26" s="2"/>
      <c r="AS26" s="2"/>
      <c r="BB26" s="2"/>
      <c r="BG26" s="22"/>
      <c r="BL26" s="2"/>
      <c r="BM26" s="2"/>
      <c r="CG26" s="22"/>
      <c r="CP26" s="2"/>
      <c r="CU26" s="2"/>
      <c r="DA26" s="22"/>
      <c r="DE26" s="2"/>
      <c r="DF26" s="2"/>
      <c r="DJ26" s="2"/>
      <c r="DK26" s="2"/>
      <c r="DO26" s="22"/>
      <c r="DP26" s="22"/>
      <c r="DQ26" s="2"/>
      <c r="DR26" s="2"/>
      <c r="DU26" s="2"/>
      <c r="DV26" s="2"/>
      <c r="DW26" s="2"/>
      <c r="DX26" s="2"/>
      <c r="DY26" s="2"/>
      <c r="DZ26" s="2"/>
      <c r="EA26" s="2"/>
      <c r="EB26" s="2"/>
      <c r="EC26" s="2"/>
      <c r="ED26" s="2"/>
      <c r="EG26" s="2"/>
      <c r="EH26" s="2"/>
      <c r="EL26" s="22"/>
      <c r="EQ26" s="2"/>
      <c r="ER26" s="2"/>
      <c r="EV26" s="2"/>
      <c r="FA26" s="2"/>
      <c r="FB26" s="2"/>
      <c r="FC26" s="2"/>
      <c r="FD26" s="2"/>
      <c r="FE26" s="2"/>
      <c r="FF26" s="2"/>
      <c r="FG26" s="2"/>
      <c r="FK26" s="2"/>
      <c r="FL26" s="2"/>
      <c r="FP26" s="2"/>
      <c r="FQ26" s="2"/>
      <c r="FU26" s="2"/>
      <c r="FZ26" s="2"/>
      <c r="GE26" s="2"/>
      <c r="GJ26" s="2"/>
      <c r="GW26" s="2"/>
    </row>
    <row r="27" spans="1:205" ht="18" customHeight="1" x14ac:dyDescent="0.25">
      <c r="C27" s="17"/>
      <c r="D27" s="10"/>
      <c r="J27" s="2"/>
      <c r="O27" s="2"/>
      <c r="P27" s="2"/>
      <c r="Q27" s="2"/>
      <c r="R27" s="2"/>
      <c r="S27" s="2"/>
      <c r="T27" s="2"/>
      <c r="U27" s="2"/>
      <c r="V27" s="2"/>
      <c r="W27" s="2"/>
      <c r="X27" s="2"/>
      <c r="Y27" s="2"/>
      <c r="Z27" s="2"/>
      <c r="AA27" s="2"/>
      <c r="AB27" s="2"/>
      <c r="AC27" s="2"/>
      <c r="AD27" s="2"/>
      <c r="AE27" s="2"/>
      <c r="AF27" s="2"/>
      <c r="AG27" s="2"/>
      <c r="AH27" s="2"/>
      <c r="AI27" s="2"/>
      <c r="AJ27" s="2"/>
      <c r="AK27" s="2"/>
      <c r="AL27" s="2"/>
      <c r="AM27" s="2"/>
      <c r="AR27" s="18"/>
      <c r="AS27" s="18"/>
      <c r="AW27" s="2"/>
      <c r="AX27" s="2"/>
      <c r="AY27" s="2"/>
      <c r="AZ27" s="2"/>
      <c r="BA27" s="2"/>
      <c r="BB27" s="2"/>
      <c r="BC27" s="2"/>
      <c r="BL27" s="1"/>
      <c r="CA27" s="22"/>
      <c r="CB27" s="22"/>
      <c r="CG27" s="22"/>
      <c r="CP27" s="2"/>
      <c r="CU27" s="2"/>
      <c r="DE27" s="2"/>
      <c r="DF27" s="2"/>
      <c r="DJ27" s="2"/>
      <c r="DK27" s="2"/>
      <c r="DO27" s="22"/>
      <c r="DP27" s="22"/>
      <c r="DV27" s="2"/>
      <c r="DW27" s="2"/>
      <c r="DX27" s="2"/>
      <c r="DY27" s="2"/>
      <c r="DZ27" s="2"/>
      <c r="EA27" s="18"/>
      <c r="EB27" s="18"/>
      <c r="EG27" s="18"/>
      <c r="EH27" s="18"/>
      <c r="EL27" s="22"/>
      <c r="EM27" s="22"/>
      <c r="EQ27" s="2"/>
      <c r="ER27" s="2"/>
      <c r="ES27" s="2"/>
      <c r="ET27" s="2"/>
      <c r="EU27" s="2"/>
      <c r="EV27" s="2"/>
      <c r="EW27" s="2"/>
      <c r="EX27" s="2"/>
      <c r="EY27" s="2"/>
      <c r="EZ27" s="2"/>
      <c r="FA27" s="2"/>
      <c r="FB27" s="2"/>
      <c r="FC27" s="2"/>
      <c r="FD27" s="2"/>
      <c r="FE27" s="2"/>
      <c r="FF27" s="2"/>
      <c r="FG27" s="2"/>
      <c r="FK27" s="18"/>
      <c r="FL27" s="2"/>
      <c r="FP27" s="18"/>
      <c r="FQ27" s="2"/>
      <c r="GE27" s="18"/>
      <c r="GF27" s="18"/>
      <c r="GJ27" s="2"/>
      <c r="GV27" s="2"/>
      <c r="GW27" s="2"/>
    </row>
    <row r="28" spans="1:205" x14ac:dyDescent="0.25">
      <c r="D28" s="10"/>
      <c r="E28" s="2"/>
      <c r="F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R28" s="2"/>
      <c r="AS28" s="2"/>
      <c r="BB28" s="2"/>
      <c r="BG28" s="22"/>
      <c r="BL28" s="2"/>
      <c r="BM28" s="2"/>
      <c r="CG28" s="22"/>
      <c r="CP28" s="2"/>
      <c r="CU28" s="2"/>
      <c r="CV28" s="2"/>
      <c r="DA28" s="22"/>
      <c r="DE28" s="2"/>
      <c r="DF28" s="2"/>
      <c r="DJ28" s="2"/>
      <c r="DK28" s="2"/>
      <c r="DO28" s="22"/>
      <c r="DP28" s="22"/>
      <c r="DQ28" s="2"/>
      <c r="DR28" s="2"/>
      <c r="DU28" s="2"/>
      <c r="DV28" s="2"/>
      <c r="DW28" s="2"/>
      <c r="DX28" s="2"/>
      <c r="DY28" s="2"/>
      <c r="DZ28" s="2"/>
      <c r="EA28" s="2"/>
      <c r="EB28" s="2"/>
      <c r="EC28" s="2"/>
      <c r="ED28" s="2"/>
      <c r="EG28" s="2"/>
      <c r="EH28" s="2"/>
      <c r="EL28" s="22"/>
      <c r="EQ28" s="2"/>
      <c r="ER28" s="2"/>
      <c r="EV28" s="2"/>
      <c r="FA28" s="2"/>
      <c r="FB28" s="2"/>
      <c r="FC28" s="2"/>
      <c r="FD28" s="2"/>
      <c r="FE28" s="2"/>
      <c r="FF28" s="2"/>
      <c r="FG28" s="2"/>
      <c r="FK28" s="2"/>
      <c r="FL28" s="2"/>
      <c r="FP28" s="2"/>
      <c r="FQ28" s="2"/>
      <c r="FU28" s="2"/>
      <c r="FZ28" s="2"/>
      <c r="GE28" s="2"/>
      <c r="GJ28" s="2"/>
      <c r="GW28" s="2"/>
    </row>
    <row r="29" spans="1:205" x14ac:dyDescent="0.25">
      <c r="D29" s="10"/>
      <c r="E29" s="2"/>
      <c r="F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R29" s="2"/>
      <c r="AS29" s="2"/>
      <c r="BB29" s="2"/>
      <c r="BG29" s="22"/>
      <c r="BL29" s="2"/>
      <c r="BM29" s="2"/>
      <c r="CG29" s="22"/>
      <c r="CP29" s="2"/>
      <c r="CU29" s="2"/>
      <c r="DA29" s="22"/>
      <c r="DE29" s="2"/>
      <c r="DF29" s="2"/>
      <c r="DJ29" s="2"/>
      <c r="DK29" s="2"/>
      <c r="DO29" s="22"/>
      <c r="DP29" s="22"/>
      <c r="DQ29" s="2"/>
      <c r="DR29" s="2"/>
      <c r="DU29" s="2"/>
      <c r="DV29" s="2"/>
      <c r="DW29" s="2"/>
      <c r="DX29" s="2"/>
      <c r="DY29" s="2"/>
      <c r="DZ29" s="2"/>
      <c r="EA29" s="2"/>
      <c r="EB29" s="2"/>
      <c r="EC29" s="2"/>
      <c r="ED29" s="2"/>
      <c r="EG29" s="2"/>
      <c r="EH29" s="2"/>
      <c r="EL29" s="22"/>
      <c r="EQ29" s="2"/>
      <c r="ER29" s="2"/>
      <c r="EV29" s="2"/>
      <c r="FA29" s="2"/>
      <c r="FB29" s="2"/>
      <c r="FC29" s="2"/>
      <c r="FD29" s="2"/>
      <c r="FE29" s="2"/>
      <c r="FF29" s="2"/>
      <c r="FG29" s="2"/>
      <c r="FK29" s="2"/>
      <c r="FL29" s="2"/>
      <c r="FP29" s="2"/>
      <c r="FQ29" s="2"/>
      <c r="FU29" s="2"/>
      <c r="FZ29" s="2"/>
      <c r="GE29" s="2"/>
      <c r="GJ29" s="2"/>
      <c r="GW29" s="2"/>
    </row>
    <row r="30" spans="1:205" x14ac:dyDescent="0.25">
      <c r="D30" s="10"/>
      <c r="E30" s="2"/>
      <c r="F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R30" s="2"/>
      <c r="AS30" s="2"/>
      <c r="BB30" s="2"/>
      <c r="BG30" s="22"/>
      <c r="BL30" s="2"/>
      <c r="BM30" s="2"/>
      <c r="CG30" s="22"/>
      <c r="CP30" s="2"/>
      <c r="CU30" s="2"/>
      <c r="DA30" s="22"/>
      <c r="DE30" s="2"/>
      <c r="DF30" s="2"/>
      <c r="DJ30" s="2"/>
      <c r="DK30" s="2"/>
      <c r="DO30" s="22"/>
      <c r="DP30" s="22"/>
      <c r="DQ30" s="2"/>
      <c r="DR30" s="2"/>
      <c r="DU30" s="2"/>
      <c r="DV30" s="2"/>
      <c r="DW30" s="2"/>
      <c r="DX30" s="2"/>
      <c r="DY30" s="2"/>
      <c r="DZ30" s="2"/>
      <c r="EA30" s="2"/>
      <c r="EB30" s="2"/>
      <c r="EC30" s="2"/>
      <c r="ED30" s="2"/>
      <c r="EG30" s="2"/>
      <c r="EH30" s="2"/>
      <c r="EL30" s="22"/>
      <c r="EQ30" s="2"/>
      <c r="ER30" s="2"/>
      <c r="EV30" s="2"/>
      <c r="FA30" s="2"/>
      <c r="FB30" s="2"/>
      <c r="FC30" s="2"/>
      <c r="FD30" s="2"/>
      <c r="FE30" s="2"/>
      <c r="FF30" s="2"/>
      <c r="FG30" s="2"/>
      <c r="FK30" s="2"/>
      <c r="FL30" s="2"/>
      <c r="FP30" s="2"/>
      <c r="FQ30" s="2"/>
      <c r="FU30" s="2"/>
      <c r="FZ30" s="2"/>
      <c r="GE30" s="2"/>
      <c r="GJ30" s="2"/>
      <c r="GW30" s="2"/>
    </row>
    <row r="31" spans="1:205" x14ac:dyDescent="0.25">
      <c r="D31" s="10"/>
      <c r="E31" s="2"/>
      <c r="F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R31" s="2"/>
      <c r="AS31" s="2"/>
      <c r="BB31" s="2"/>
      <c r="BG31" s="22"/>
      <c r="BL31" s="2"/>
      <c r="BM31" s="2"/>
      <c r="CG31" s="22"/>
      <c r="CP31" s="2"/>
      <c r="CU31" s="2"/>
      <c r="DA31" s="22"/>
      <c r="DE31" s="2"/>
      <c r="DF31" s="2"/>
      <c r="DJ31" s="2"/>
      <c r="DK31" s="2"/>
      <c r="DO31" s="22"/>
      <c r="DP31" s="22"/>
      <c r="DQ31" s="2"/>
      <c r="DR31" s="2"/>
      <c r="DU31" s="2"/>
      <c r="DV31" s="2"/>
      <c r="DW31" s="2"/>
      <c r="DX31" s="2"/>
      <c r="DY31" s="2"/>
      <c r="DZ31" s="2"/>
      <c r="EA31" s="2"/>
      <c r="EB31" s="2"/>
      <c r="EC31" s="2"/>
      <c r="ED31" s="2"/>
      <c r="EG31" s="2"/>
      <c r="EH31" s="2"/>
      <c r="EL31" s="22"/>
      <c r="EQ31" s="2"/>
      <c r="ER31" s="2"/>
      <c r="EV31" s="2"/>
      <c r="FA31" s="2"/>
      <c r="FB31" s="2"/>
      <c r="FC31" s="2"/>
      <c r="FD31" s="2"/>
      <c r="FE31" s="2"/>
      <c r="FF31" s="2"/>
      <c r="FG31" s="2"/>
      <c r="FK31" s="2"/>
      <c r="FL31" s="2"/>
      <c r="FP31" s="2"/>
      <c r="FQ31" s="2"/>
      <c r="FU31" s="2"/>
      <c r="FZ31" s="2"/>
      <c r="GE31" s="2"/>
      <c r="GJ31" s="2"/>
      <c r="GW31" s="2"/>
    </row>
    <row r="32" spans="1:205" x14ac:dyDescent="0.25">
      <c r="D32" s="10"/>
      <c r="E32" s="2"/>
      <c r="F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R32" s="2"/>
      <c r="AS32" s="2"/>
      <c r="BB32" s="2"/>
      <c r="BG32" s="22"/>
      <c r="BL32" s="2"/>
      <c r="BM32" s="2"/>
      <c r="CG32" s="22"/>
      <c r="CP32" s="2"/>
      <c r="CU32" s="2"/>
      <c r="DA32" s="22"/>
      <c r="DE32" s="2"/>
      <c r="DF32" s="2"/>
      <c r="DJ32" s="2"/>
      <c r="DK32" s="2"/>
      <c r="DO32" s="22"/>
      <c r="DP32" s="22"/>
      <c r="DQ32" s="2"/>
      <c r="DR32" s="2"/>
      <c r="DU32" s="2"/>
      <c r="DV32" s="2"/>
      <c r="DW32" s="2"/>
      <c r="DX32" s="2"/>
      <c r="DY32" s="2"/>
      <c r="DZ32" s="2"/>
      <c r="EA32" s="2"/>
      <c r="EB32" s="2"/>
      <c r="EC32" s="2"/>
      <c r="ED32" s="2"/>
      <c r="EG32" s="2"/>
      <c r="EL32" s="22"/>
      <c r="EQ32" s="2"/>
      <c r="ER32" s="2"/>
      <c r="EV32" s="2"/>
      <c r="FA32" s="2"/>
      <c r="FB32" s="2"/>
      <c r="FC32" s="2"/>
      <c r="FD32" s="2"/>
      <c r="FE32" s="2"/>
      <c r="FF32" s="2"/>
      <c r="FG32" s="2"/>
      <c r="FK32" s="2"/>
      <c r="FL32" s="2"/>
      <c r="FP32" s="2"/>
      <c r="FQ32" s="2"/>
      <c r="FU32" s="2"/>
      <c r="FZ32" s="2"/>
      <c r="GE32" s="2"/>
      <c r="GJ32" s="2"/>
      <c r="GW32" s="2"/>
    </row>
    <row r="33" spans="4:206" x14ac:dyDescent="0.25">
      <c r="D33" s="10"/>
      <c r="E33" s="2"/>
      <c r="F33" s="2"/>
      <c r="I33" s="2"/>
      <c r="J33" s="2"/>
      <c r="K33" s="2"/>
      <c r="L33" s="2"/>
      <c r="M33" s="2"/>
      <c r="N33" s="2"/>
      <c r="O33" s="18"/>
      <c r="P33" s="2"/>
      <c r="Q33" s="2"/>
      <c r="R33" s="2"/>
      <c r="S33" s="2"/>
      <c r="T33" s="2"/>
      <c r="U33" s="2"/>
      <c r="V33" s="2"/>
      <c r="W33" s="2"/>
      <c r="X33" s="2"/>
      <c r="Y33" s="2"/>
      <c r="Z33" s="2"/>
      <c r="AA33" s="2"/>
      <c r="AB33" s="2"/>
      <c r="AC33" s="2"/>
      <c r="AD33" s="2"/>
      <c r="AE33" s="2"/>
      <c r="AF33" s="2"/>
      <c r="AG33" s="2"/>
      <c r="AH33" s="2"/>
      <c r="AI33" s="2"/>
      <c r="AJ33" s="2"/>
      <c r="AK33" s="2"/>
      <c r="AL33" s="2"/>
      <c r="AM33" s="2"/>
      <c r="AR33" s="2"/>
      <c r="AS33" s="2"/>
      <c r="BB33" s="2"/>
      <c r="BG33" s="22"/>
      <c r="BL33" s="2"/>
      <c r="BM33" s="2"/>
      <c r="CG33" s="22"/>
      <c r="CP33" s="2"/>
      <c r="CU33" s="2"/>
      <c r="DA33" s="22"/>
      <c r="DE33" s="2"/>
      <c r="DF33" s="2"/>
      <c r="DJ33" s="2"/>
      <c r="DK33" s="2"/>
      <c r="DO33" s="22"/>
      <c r="DP33" s="22"/>
      <c r="DQ33" s="2"/>
      <c r="DR33" s="2"/>
      <c r="DU33" s="2"/>
      <c r="DV33" s="2"/>
      <c r="DW33" s="2"/>
      <c r="DX33" s="2"/>
      <c r="DY33" s="2"/>
      <c r="DZ33" s="2"/>
      <c r="EA33" s="2"/>
      <c r="EB33" s="2"/>
      <c r="EC33" s="2"/>
      <c r="ED33" s="2"/>
      <c r="EG33" s="2"/>
      <c r="EL33" s="22"/>
      <c r="EQ33" s="2"/>
      <c r="ER33" s="2"/>
      <c r="EV33" s="2"/>
      <c r="FA33" s="2"/>
      <c r="FB33" s="2"/>
      <c r="FC33" s="2"/>
      <c r="FD33" s="2"/>
      <c r="FE33" s="2"/>
      <c r="FF33" s="2"/>
      <c r="FG33" s="2"/>
      <c r="FK33" s="2"/>
      <c r="FL33" s="2"/>
      <c r="FP33" s="2"/>
      <c r="FQ33" s="2"/>
      <c r="FU33" s="18"/>
      <c r="FZ33" s="2"/>
      <c r="GE33" s="18"/>
      <c r="GJ33" s="2"/>
      <c r="GW33" s="2"/>
    </row>
    <row r="34" spans="4:206" x14ac:dyDescent="0.25">
      <c r="D34" s="10"/>
      <c r="E34" s="2"/>
      <c r="F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R34" s="2"/>
      <c r="AS34" s="2"/>
      <c r="BB34" s="2"/>
      <c r="BG34" s="22"/>
      <c r="BL34" s="2"/>
      <c r="BM34" s="2"/>
      <c r="CG34" s="22"/>
      <c r="CP34" s="2"/>
      <c r="CU34" s="2"/>
      <c r="DA34" s="22"/>
      <c r="DE34" s="2"/>
      <c r="DF34" s="2"/>
      <c r="DJ34" s="2"/>
      <c r="DK34" s="2"/>
      <c r="DO34" s="22"/>
      <c r="DP34" s="22"/>
      <c r="DQ34" s="2"/>
      <c r="DR34" s="2"/>
      <c r="DU34" s="2"/>
      <c r="DV34" s="2"/>
      <c r="DW34" s="2"/>
      <c r="DX34" s="2"/>
      <c r="DY34" s="2"/>
      <c r="DZ34" s="2"/>
      <c r="EA34" s="2"/>
      <c r="EB34" s="2"/>
      <c r="EC34" s="2"/>
      <c r="ED34" s="2"/>
      <c r="EG34" s="2"/>
      <c r="EL34" s="22"/>
      <c r="EQ34" s="2"/>
      <c r="ER34" s="2"/>
      <c r="EV34" s="2"/>
      <c r="FA34" s="2"/>
      <c r="FB34" s="2"/>
      <c r="FC34" s="2"/>
      <c r="FD34" s="2"/>
      <c r="FE34" s="2"/>
      <c r="FF34" s="2"/>
      <c r="FG34" s="2"/>
      <c r="FK34" s="2"/>
      <c r="FL34" s="2"/>
      <c r="FP34" s="2"/>
      <c r="FQ34" s="2"/>
      <c r="FU34" s="2"/>
      <c r="FZ34" s="2"/>
      <c r="GE34" s="2"/>
      <c r="GJ34" s="2"/>
      <c r="GW34" s="2"/>
    </row>
    <row r="35" spans="4:206" x14ac:dyDescent="0.25">
      <c r="D35" s="10"/>
      <c r="E35" s="2"/>
      <c r="F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R35" s="2"/>
      <c r="AS35" s="2"/>
      <c r="BB35" s="2"/>
      <c r="BG35" s="22"/>
      <c r="BL35" s="2"/>
      <c r="BM35" s="2"/>
      <c r="CG35" s="22"/>
      <c r="CP35" s="2"/>
      <c r="CU35" s="2"/>
      <c r="DA35" s="22"/>
      <c r="DE35" s="2"/>
      <c r="DF35" s="2"/>
      <c r="DJ35" s="2"/>
      <c r="DK35" s="2"/>
      <c r="DO35" s="22"/>
      <c r="DP35" s="22"/>
      <c r="DQ35" s="2"/>
      <c r="DR35" s="2"/>
      <c r="DU35" s="2"/>
      <c r="DV35" s="2"/>
      <c r="DW35" s="2"/>
      <c r="DX35" s="2"/>
      <c r="DY35" s="2"/>
      <c r="DZ35" s="2"/>
      <c r="EA35" s="2"/>
      <c r="EB35" s="2"/>
      <c r="EC35" s="2"/>
      <c r="ED35" s="2"/>
      <c r="EG35" s="2"/>
      <c r="EL35" s="22"/>
      <c r="EQ35" s="2"/>
      <c r="ER35" s="2"/>
      <c r="EV35" s="2"/>
      <c r="FA35" s="2"/>
      <c r="FB35" s="2"/>
      <c r="FC35" s="2"/>
      <c r="FD35" s="2"/>
      <c r="FE35" s="2"/>
      <c r="FF35" s="2"/>
      <c r="FG35" s="2"/>
      <c r="FK35" s="2"/>
      <c r="FL35" s="2"/>
      <c r="FP35" s="2"/>
      <c r="FQ35" s="2"/>
      <c r="FU35" s="2"/>
      <c r="FZ35" s="2"/>
      <c r="GE35" s="2"/>
      <c r="GJ35" s="2"/>
      <c r="GW35" s="2"/>
    </row>
    <row r="36" spans="4:206" x14ac:dyDescent="0.25">
      <c r="D36" s="10"/>
      <c r="E36" s="2"/>
      <c r="F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R36" s="2"/>
      <c r="AS36" s="2"/>
      <c r="BB36" s="2"/>
      <c r="BG36" s="22"/>
      <c r="BL36" s="2"/>
      <c r="BM36" s="2"/>
      <c r="CG36" s="22"/>
      <c r="CP36" s="2"/>
      <c r="CU36" s="2"/>
      <c r="DA36" s="22"/>
      <c r="DE36" s="2"/>
      <c r="DF36" s="2"/>
      <c r="DJ36" s="2"/>
      <c r="DK36" s="2"/>
      <c r="DO36" s="22"/>
      <c r="DP36" s="22"/>
      <c r="DQ36" s="2"/>
      <c r="DR36" s="2"/>
      <c r="DU36" s="2"/>
      <c r="DV36" s="2"/>
      <c r="DW36" s="2"/>
      <c r="DX36" s="2"/>
      <c r="DY36" s="2"/>
      <c r="DZ36" s="2"/>
      <c r="EA36" s="2"/>
      <c r="EB36" s="2"/>
      <c r="EG36" s="2"/>
      <c r="EL36" s="22"/>
      <c r="EQ36" s="2"/>
      <c r="ER36" s="2"/>
      <c r="EV36" s="2"/>
      <c r="FA36" s="2"/>
      <c r="FB36" s="2"/>
      <c r="FC36" s="2"/>
      <c r="FD36" s="2"/>
      <c r="FE36" s="2"/>
      <c r="FF36" s="2"/>
      <c r="FG36" s="2"/>
      <c r="FK36" s="2"/>
      <c r="FL36" s="2"/>
      <c r="FP36" s="2"/>
      <c r="FQ36" s="2"/>
      <c r="FU36" s="2"/>
      <c r="FZ36" s="2"/>
      <c r="GE36" s="2"/>
      <c r="GJ36" s="2"/>
      <c r="GW36" s="2"/>
    </row>
    <row r="37" spans="4:206" x14ac:dyDescent="0.25">
      <c r="D37" s="10"/>
      <c r="E37" s="2"/>
      <c r="F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R37" s="2"/>
      <c r="AS37" s="2"/>
      <c r="BB37" s="2"/>
      <c r="BG37" s="22"/>
      <c r="BL37" s="2"/>
      <c r="BM37" s="2"/>
      <c r="CG37" s="22"/>
      <c r="CP37" s="2"/>
      <c r="CU37" s="2"/>
      <c r="DA37" s="22"/>
      <c r="DE37" s="2"/>
      <c r="DF37" s="2"/>
      <c r="DJ37" s="2"/>
      <c r="DK37" s="2"/>
      <c r="DO37" s="22"/>
      <c r="DP37" s="22"/>
      <c r="DQ37" s="2"/>
      <c r="DR37" s="2"/>
      <c r="DU37" s="2"/>
      <c r="DV37" s="2"/>
      <c r="DW37" s="2"/>
      <c r="DX37" s="2"/>
      <c r="DY37" s="2"/>
      <c r="DZ37" s="2"/>
      <c r="EA37" s="2"/>
      <c r="EB37" s="2"/>
      <c r="EG37" s="2"/>
      <c r="EL37" s="22"/>
      <c r="EQ37" s="2"/>
      <c r="ER37" s="2"/>
      <c r="EV37" s="2"/>
      <c r="FA37" s="2"/>
      <c r="FB37" s="2"/>
      <c r="FC37" s="2"/>
      <c r="FD37" s="2"/>
      <c r="FE37" s="2"/>
      <c r="FF37" s="2"/>
      <c r="FG37" s="2"/>
      <c r="FK37" s="2"/>
      <c r="FL37" s="2"/>
      <c r="FP37" s="2"/>
      <c r="FQ37" s="2"/>
      <c r="FU37" s="2"/>
      <c r="FZ37" s="2"/>
      <c r="GE37" s="2"/>
      <c r="GJ37" s="2"/>
      <c r="GW37" s="2"/>
    </row>
    <row r="38" spans="4:206" x14ac:dyDescent="0.25">
      <c r="D38" s="10"/>
      <c r="E38" s="2"/>
      <c r="F38" s="2"/>
      <c r="I38" s="2"/>
      <c r="J38" s="2"/>
      <c r="K38" s="2"/>
      <c r="L38" s="2"/>
      <c r="M38" s="2"/>
      <c r="N38" s="2"/>
      <c r="O38" s="2"/>
      <c r="Q38" s="2"/>
      <c r="R38" s="2"/>
      <c r="U38" s="2"/>
      <c r="W38" s="2"/>
      <c r="X38" s="2"/>
      <c r="AA38" s="2"/>
      <c r="AC38" s="2"/>
      <c r="AD38" s="2"/>
      <c r="AG38" s="2"/>
      <c r="AI38" s="2"/>
      <c r="AJ38" s="2"/>
      <c r="AM38" s="2"/>
      <c r="AR38" s="2"/>
      <c r="AS38" s="2"/>
      <c r="BB38" s="2"/>
      <c r="BG38" s="22"/>
      <c r="BL38" s="2"/>
      <c r="BM38" s="2"/>
      <c r="CG38" s="22"/>
      <c r="CP38" s="2"/>
      <c r="CU38" s="2"/>
      <c r="DA38" s="22"/>
      <c r="DE38" s="2"/>
      <c r="DF38" s="2"/>
      <c r="DJ38" s="2"/>
      <c r="DK38" s="2"/>
      <c r="DO38" s="22"/>
      <c r="DP38" s="22"/>
      <c r="DQ38" s="2"/>
      <c r="DR38" s="2"/>
      <c r="DU38" s="2"/>
      <c r="DV38" s="2"/>
      <c r="DW38" s="2"/>
      <c r="DX38" s="2"/>
      <c r="DY38" s="2"/>
      <c r="DZ38" s="2"/>
      <c r="EA38" s="2"/>
      <c r="EB38" s="2"/>
      <c r="EG38" s="2"/>
      <c r="EL38" s="22"/>
      <c r="EQ38" s="2"/>
      <c r="ER38" s="2"/>
      <c r="EV38" s="2"/>
      <c r="FA38" s="2"/>
      <c r="FB38" s="2"/>
      <c r="FC38" s="2"/>
      <c r="FD38" s="2"/>
      <c r="FE38" s="2"/>
      <c r="FF38" s="2"/>
      <c r="FG38" s="2"/>
      <c r="FK38" s="2"/>
      <c r="FL38" s="2"/>
      <c r="FP38" s="2"/>
      <c r="FQ38" s="2"/>
      <c r="FU38" s="2"/>
      <c r="FZ38" s="2"/>
      <c r="GE38" s="2"/>
      <c r="GJ38" s="2"/>
      <c r="GW38" s="2"/>
    </row>
    <row r="39" spans="4:206" x14ac:dyDescent="0.25">
      <c r="D39" s="10"/>
      <c r="E39" s="2"/>
      <c r="F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R39" s="2"/>
      <c r="AS39" s="2"/>
      <c r="BB39" s="2"/>
      <c r="BG39" s="22"/>
      <c r="BL39" s="2"/>
      <c r="BM39" s="2"/>
      <c r="CG39" s="22"/>
      <c r="CP39" s="2"/>
      <c r="CU39" s="2"/>
      <c r="DA39" s="22"/>
      <c r="DE39" s="2"/>
      <c r="DF39" s="2"/>
      <c r="DJ39" s="2"/>
      <c r="DK39" s="2"/>
      <c r="DO39" s="22"/>
      <c r="DP39" s="22"/>
      <c r="DQ39" s="2"/>
      <c r="DR39" s="2"/>
      <c r="DU39" s="2"/>
      <c r="DV39" s="2"/>
      <c r="DW39" s="2"/>
      <c r="DX39" s="2"/>
      <c r="DY39" s="2"/>
      <c r="DZ39" s="2"/>
      <c r="EA39" s="2"/>
      <c r="EB39" s="2"/>
      <c r="EG39" s="2"/>
      <c r="EL39" s="22"/>
      <c r="EQ39" s="2"/>
      <c r="ER39" s="2"/>
      <c r="EV39" s="2"/>
      <c r="FA39" s="2"/>
      <c r="FB39" s="2"/>
      <c r="FC39" s="2"/>
      <c r="FD39" s="2"/>
      <c r="FE39" s="2"/>
      <c r="FF39" s="2"/>
      <c r="FG39" s="2"/>
      <c r="FK39" s="2"/>
      <c r="FL39" s="2"/>
      <c r="FP39" s="2"/>
      <c r="FQ39" s="2"/>
      <c r="FU39" s="2"/>
      <c r="FZ39" s="2"/>
      <c r="GE39" s="2"/>
      <c r="GJ39" s="2"/>
      <c r="GW39" s="2"/>
    </row>
    <row r="40" spans="4:206" x14ac:dyDescent="0.25">
      <c r="D40" s="10"/>
      <c r="E40" s="2"/>
      <c r="F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R40" s="2"/>
      <c r="AS40" s="2"/>
      <c r="BB40" s="2"/>
      <c r="BG40" s="22"/>
      <c r="BL40" s="2"/>
      <c r="BM40" s="2"/>
      <c r="CG40" s="22"/>
      <c r="CP40" s="2"/>
      <c r="CU40" s="2"/>
      <c r="DA40" s="22"/>
      <c r="DE40" s="2"/>
      <c r="DF40" s="2"/>
      <c r="DJ40" s="2"/>
      <c r="DK40" s="2"/>
      <c r="DO40" s="22"/>
      <c r="DP40" s="22"/>
      <c r="DQ40" s="2"/>
      <c r="DR40" s="2"/>
      <c r="DU40" s="2"/>
      <c r="DV40" s="2"/>
      <c r="DW40" s="2"/>
      <c r="DX40" s="2"/>
      <c r="DY40" s="2"/>
      <c r="DZ40" s="2"/>
      <c r="EA40" s="2"/>
      <c r="EB40" s="2"/>
      <c r="EG40" s="2"/>
      <c r="EL40" s="22"/>
      <c r="EQ40" s="2"/>
      <c r="ER40" s="2"/>
      <c r="EV40" s="2"/>
      <c r="FA40" s="2"/>
      <c r="FB40" s="2"/>
      <c r="FC40" s="2"/>
      <c r="FD40" s="2"/>
      <c r="FE40" s="2"/>
      <c r="FF40" s="2"/>
      <c r="FG40" s="2"/>
      <c r="FK40" s="2"/>
      <c r="FL40" s="2"/>
      <c r="FP40" s="2"/>
      <c r="FQ40" s="2"/>
      <c r="FU40" s="2"/>
      <c r="FZ40" s="2"/>
      <c r="GE40" s="2"/>
      <c r="GJ40" s="2"/>
      <c r="GW40" s="2"/>
    </row>
    <row r="41" spans="4:206" x14ac:dyDescent="0.25">
      <c r="D41" s="10"/>
      <c r="E41" s="2"/>
      <c r="F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R41" s="2"/>
      <c r="AS41" s="2"/>
      <c r="BB41" s="2"/>
      <c r="BG41" s="22"/>
      <c r="BL41" s="2"/>
      <c r="BM41" s="2"/>
      <c r="CG41" s="22"/>
      <c r="CP41" s="2"/>
      <c r="CU41" s="2"/>
      <c r="DA41" s="22"/>
      <c r="DE41" s="2"/>
      <c r="DF41" s="2"/>
      <c r="DJ41" s="2"/>
      <c r="DK41" s="2"/>
      <c r="DO41" s="22"/>
      <c r="DP41" s="22"/>
      <c r="DQ41" s="2"/>
      <c r="DR41" s="2"/>
      <c r="DU41" s="2"/>
      <c r="DV41" s="2"/>
      <c r="DW41" s="2"/>
      <c r="DX41" s="2"/>
      <c r="DY41" s="2"/>
      <c r="DZ41" s="2"/>
      <c r="EA41" s="2"/>
      <c r="EB41" s="2"/>
      <c r="EG41" s="2"/>
      <c r="EL41" s="22"/>
      <c r="EQ41" s="2"/>
      <c r="ER41" s="2"/>
      <c r="EV41" s="2"/>
      <c r="FA41" s="2"/>
      <c r="FB41" s="2"/>
      <c r="FC41" s="2"/>
      <c r="FD41" s="2"/>
      <c r="FE41" s="2"/>
      <c r="FF41" s="2"/>
      <c r="FG41" s="2"/>
      <c r="FK41" s="2"/>
      <c r="FL41" s="2"/>
      <c r="FP41" s="2"/>
      <c r="FQ41" s="2"/>
      <c r="FU41" s="2"/>
      <c r="FZ41" s="2"/>
      <c r="GE41" s="2"/>
      <c r="GJ41" s="2"/>
      <c r="GW41" s="2"/>
    </row>
    <row r="42" spans="4:206" x14ac:dyDescent="0.25">
      <c r="D42" s="10"/>
      <c r="E42" s="2"/>
      <c r="F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S42" s="2"/>
      <c r="BB42" s="2"/>
      <c r="BG42" s="22"/>
      <c r="BL42" s="2"/>
      <c r="BM42" s="2"/>
      <c r="CG42" s="22"/>
      <c r="CP42" s="2"/>
      <c r="CU42" s="2"/>
      <c r="DA42" s="22"/>
      <c r="DE42" s="2"/>
      <c r="DF42" s="2"/>
      <c r="DJ42" s="2"/>
      <c r="DK42" s="2"/>
      <c r="DO42" s="22"/>
      <c r="DP42" s="22"/>
      <c r="DQ42" s="2"/>
      <c r="DR42" s="2"/>
      <c r="DU42" s="2"/>
      <c r="DV42" s="2"/>
      <c r="DW42" s="2"/>
      <c r="DX42" s="2"/>
      <c r="DY42" s="2"/>
      <c r="DZ42" s="2"/>
      <c r="EA42" s="2"/>
      <c r="EB42" s="2"/>
      <c r="EG42" s="2"/>
      <c r="EL42" s="22"/>
      <c r="EQ42" s="2"/>
      <c r="ER42" s="2"/>
      <c r="EV42" s="2"/>
      <c r="FA42" s="2"/>
      <c r="FB42" s="2"/>
      <c r="FC42" s="2"/>
      <c r="FD42" s="2"/>
      <c r="FE42" s="2"/>
      <c r="FF42" s="2"/>
      <c r="FG42" s="2"/>
      <c r="FK42" s="2"/>
      <c r="FL42" s="2"/>
      <c r="FP42" s="2"/>
      <c r="FQ42" s="2"/>
      <c r="FU42" s="2"/>
      <c r="FZ42" s="2"/>
      <c r="GE42" s="2"/>
      <c r="GJ42" s="2"/>
      <c r="GW42" s="2"/>
    </row>
    <row r="43" spans="4:206" x14ac:dyDescent="0.25">
      <c r="D43" s="10"/>
      <c r="E43" s="2"/>
      <c r="F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S43" s="2"/>
      <c r="BB43" s="2"/>
      <c r="BG43" s="22"/>
      <c r="BL43" s="2"/>
      <c r="BM43" s="2"/>
      <c r="CG43" s="22"/>
      <c r="CP43" s="2"/>
      <c r="CU43" s="2"/>
      <c r="DA43" s="22"/>
      <c r="DE43" s="2"/>
      <c r="DF43" s="2"/>
      <c r="DJ43" s="2"/>
      <c r="DK43" s="2"/>
      <c r="DO43" s="22"/>
      <c r="DP43" s="22"/>
      <c r="DQ43" s="2"/>
      <c r="DR43" s="2"/>
      <c r="DU43" s="2"/>
      <c r="DV43" s="2"/>
      <c r="DW43" s="2"/>
      <c r="DX43" s="2"/>
      <c r="DY43" s="2"/>
      <c r="DZ43" s="2"/>
      <c r="EA43" s="2"/>
      <c r="EB43" s="2"/>
      <c r="EG43" s="2"/>
      <c r="EL43" s="22"/>
      <c r="EQ43" s="2"/>
      <c r="ER43" s="2"/>
      <c r="EV43" s="2"/>
      <c r="FA43" s="2"/>
      <c r="FB43" s="2"/>
      <c r="FC43" s="2"/>
      <c r="FD43" s="2"/>
      <c r="FE43" s="2"/>
      <c r="FF43" s="2"/>
      <c r="FG43" s="2"/>
      <c r="FK43" s="2"/>
      <c r="FL43" s="2"/>
      <c r="FP43" s="2"/>
      <c r="FQ43" s="2"/>
      <c r="FU43" s="2"/>
      <c r="FZ43" s="2"/>
      <c r="GE43" s="2"/>
      <c r="GJ43" s="2"/>
      <c r="GW43" s="2"/>
    </row>
    <row r="44" spans="4:206" x14ac:dyDescent="0.25">
      <c r="D44" s="10"/>
      <c r="E44" s="2"/>
      <c r="F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S44" s="2"/>
      <c r="BB44" s="2"/>
      <c r="BG44" s="22"/>
      <c r="BL44" s="2"/>
      <c r="BM44" s="2"/>
      <c r="CG44" s="22"/>
      <c r="CP44" s="2"/>
      <c r="CU44" s="2"/>
      <c r="DA44" s="22"/>
      <c r="DE44" s="2"/>
      <c r="DF44" s="2"/>
      <c r="DJ44" s="2"/>
      <c r="DK44" s="2"/>
      <c r="DO44" s="22"/>
      <c r="DP44" s="22"/>
      <c r="DQ44" s="2"/>
      <c r="DR44" s="2"/>
      <c r="DU44" s="2"/>
      <c r="DV44" s="2"/>
      <c r="DW44" s="2"/>
      <c r="DX44" s="2"/>
      <c r="DY44" s="2"/>
      <c r="DZ44" s="2"/>
      <c r="EA44" s="2"/>
      <c r="EB44" s="2"/>
      <c r="EG44" s="2"/>
      <c r="EL44" s="22"/>
      <c r="EQ44" s="2"/>
      <c r="ER44" s="2"/>
      <c r="EV44" s="2"/>
      <c r="FA44" s="2"/>
      <c r="FB44" s="2"/>
      <c r="FC44" s="2"/>
      <c r="FD44" s="2"/>
      <c r="FE44" s="2"/>
      <c r="FF44" s="2"/>
      <c r="FG44" s="2"/>
      <c r="FK44" s="2"/>
      <c r="FL44" s="2"/>
      <c r="FP44" s="2"/>
      <c r="FQ44" s="2"/>
      <c r="FU44" s="2"/>
      <c r="FZ44" s="2"/>
      <c r="GE44" s="2"/>
      <c r="GJ44" s="2"/>
      <c r="GW44" s="2"/>
    </row>
    <row r="45" spans="4:206" ht="14.25" customHeight="1" x14ac:dyDescent="0.25">
      <c r="D45" s="10"/>
      <c r="E45" s="17"/>
      <c r="F45" s="17"/>
      <c r="G45" s="17"/>
      <c r="H45" s="17"/>
      <c r="I45" s="17"/>
      <c r="J45" s="18"/>
      <c r="K45" s="17"/>
      <c r="L45" s="17"/>
      <c r="M45" s="17"/>
      <c r="N45" s="17"/>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7"/>
      <c r="AR45" s="18"/>
      <c r="AS45" s="18"/>
      <c r="AW45" s="18"/>
      <c r="AX45" s="18"/>
      <c r="BB45" s="18"/>
      <c r="BC45" s="18"/>
      <c r="BL45" s="1"/>
      <c r="CA45" s="22"/>
      <c r="CB45" s="22"/>
      <c r="CG45" s="22"/>
      <c r="CP45" s="18"/>
      <c r="CU45" s="18"/>
      <c r="DE45" s="18"/>
      <c r="DF45" s="18"/>
      <c r="DJ45" s="18"/>
      <c r="DK45" s="18"/>
      <c r="DO45" s="22"/>
      <c r="DP45" s="22"/>
      <c r="DQ45" s="1"/>
      <c r="DR45" s="1"/>
      <c r="DU45" s="17"/>
      <c r="DV45" s="18"/>
      <c r="DW45" s="18"/>
      <c r="DX45" s="18"/>
      <c r="DY45" s="18"/>
      <c r="DZ45" s="18"/>
      <c r="EA45" s="18"/>
      <c r="EB45" s="18"/>
      <c r="EC45" s="17"/>
      <c r="ED45" s="17"/>
      <c r="EE45" s="17"/>
      <c r="EF45" s="17"/>
      <c r="EG45" s="18"/>
      <c r="EH45" s="18"/>
      <c r="EL45" s="22"/>
      <c r="EM45" s="22"/>
      <c r="EQ45" s="18"/>
      <c r="ER45" s="18"/>
      <c r="EV45" s="18"/>
      <c r="FA45" s="18"/>
      <c r="FB45" s="18"/>
      <c r="FC45" s="17"/>
      <c r="FD45" s="17"/>
      <c r="FE45" s="17"/>
      <c r="FF45" s="18"/>
      <c r="FG45" s="18"/>
      <c r="FK45" s="18"/>
      <c r="FL45" s="18"/>
      <c r="FP45" s="18"/>
      <c r="FQ45" s="18"/>
      <c r="FU45" s="17"/>
      <c r="FV45" s="17"/>
      <c r="FZ45" s="17"/>
      <c r="GA45" s="17"/>
      <c r="GE45" s="18"/>
      <c r="GF45" s="18"/>
      <c r="GJ45" s="18"/>
      <c r="GV45" s="2"/>
      <c r="GW45" s="2"/>
    </row>
    <row r="46" spans="4:206" x14ac:dyDescent="0.25">
      <c r="D46" s="10"/>
      <c r="E46" s="2"/>
      <c r="F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S46" s="2"/>
      <c r="BB46" s="2"/>
      <c r="BG46" s="22"/>
      <c r="BL46" s="2"/>
      <c r="BM46" s="2"/>
      <c r="CG46" s="22"/>
      <c r="CP46" s="2"/>
      <c r="CU46" s="2"/>
      <c r="DA46" s="22"/>
      <c r="DE46" s="2"/>
      <c r="DF46" s="2"/>
      <c r="DJ46" s="2"/>
      <c r="DK46" s="2"/>
      <c r="DO46" s="22"/>
      <c r="DP46" s="22"/>
      <c r="DQ46" s="2"/>
      <c r="DR46" s="2"/>
      <c r="DU46" s="2"/>
      <c r="DV46" s="2"/>
      <c r="DW46" s="2"/>
      <c r="DX46" s="2"/>
      <c r="DY46" s="2"/>
      <c r="DZ46" s="2"/>
      <c r="EA46" s="2"/>
      <c r="EB46" s="2"/>
      <c r="EG46" s="2"/>
      <c r="EL46" s="22"/>
      <c r="EQ46" s="2"/>
      <c r="ER46" s="2"/>
      <c r="EV46" s="2"/>
      <c r="FA46" s="2"/>
      <c r="FB46" s="2"/>
      <c r="FC46" s="2"/>
      <c r="FD46" s="2"/>
      <c r="FE46" s="2"/>
      <c r="FF46" s="2"/>
      <c r="FG46" s="2"/>
      <c r="FK46" s="2"/>
      <c r="FL46" s="2"/>
      <c r="FP46" s="2"/>
      <c r="FQ46" s="2"/>
      <c r="FU46" s="2"/>
      <c r="FZ46" s="2"/>
      <c r="GE46" s="2"/>
      <c r="GJ46" s="2"/>
      <c r="GW46" s="2"/>
    </row>
    <row r="47" spans="4:206" x14ac:dyDescent="0.25">
      <c r="D47" s="10"/>
      <c r="E47" s="2"/>
      <c r="F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S47" s="2"/>
      <c r="BB47" s="2"/>
      <c r="BG47" s="22"/>
      <c r="BL47" s="2"/>
      <c r="BM47" s="2"/>
      <c r="CG47" s="22"/>
      <c r="CP47" s="2"/>
      <c r="CU47" s="2"/>
      <c r="DA47" s="22"/>
      <c r="DE47" s="2"/>
      <c r="DF47" s="2"/>
      <c r="DJ47" s="2"/>
      <c r="DK47" s="2"/>
      <c r="DO47" s="22"/>
      <c r="DP47" s="22"/>
      <c r="DQ47" s="2"/>
      <c r="DR47" s="2"/>
      <c r="DU47" s="2"/>
      <c r="DV47" s="2"/>
      <c r="DW47" s="2"/>
      <c r="DX47" s="2"/>
      <c r="DY47" s="2"/>
      <c r="DZ47" s="2"/>
      <c r="EA47" s="2"/>
      <c r="EB47" s="2"/>
      <c r="EG47" s="2"/>
      <c r="EL47" s="22"/>
      <c r="EQ47" s="2"/>
      <c r="ER47" s="2"/>
      <c r="EV47" s="2"/>
      <c r="FA47" s="2"/>
      <c r="FB47" s="2"/>
      <c r="FC47" s="2"/>
      <c r="FD47" s="2"/>
      <c r="FE47" s="2"/>
      <c r="FF47" s="2"/>
      <c r="FG47" s="2"/>
      <c r="FK47" s="2"/>
      <c r="FL47" s="2"/>
      <c r="FP47" s="2"/>
      <c r="FQ47" s="2"/>
      <c r="FU47" s="2"/>
      <c r="FZ47" s="2"/>
      <c r="GE47" s="2"/>
      <c r="GJ47" s="2"/>
      <c r="GW47" s="2"/>
      <c r="GX47" s="2"/>
    </row>
    <row r="48" spans="4:206" ht="15" customHeight="1" x14ac:dyDescent="0.25">
      <c r="D48" s="10"/>
      <c r="E48" s="17"/>
      <c r="F48" s="17"/>
      <c r="G48" s="17"/>
      <c r="H48" s="17"/>
      <c r="I48" s="17"/>
      <c r="J48" s="18"/>
      <c r="K48" s="17"/>
      <c r="L48" s="17"/>
      <c r="M48" s="17"/>
      <c r="N48" s="17"/>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7"/>
      <c r="AO48" s="17"/>
      <c r="AP48" s="17"/>
      <c r="AQ48" s="17"/>
      <c r="AR48" s="18"/>
      <c r="AS48" s="18"/>
      <c r="AT48" s="17"/>
      <c r="AU48" s="17"/>
      <c r="AV48" s="17"/>
      <c r="AW48" s="18"/>
      <c r="AX48" s="18"/>
      <c r="AY48" s="17"/>
      <c r="AZ48" s="17"/>
      <c r="BA48" s="17"/>
      <c r="BB48" s="18"/>
      <c r="BC48" s="18"/>
      <c r="BL48" s="1"/>
      <c r="CA48" s="22"/>
      <c r="CB48" s="22"/>
      <c r="CC48" s="17"/>
      <c r="CD48" s="17"/>
      <c r="CE48" s="17"/>
      <c r="CG48" s="22"/>
      <c r="CP48" s="18"/>
      <c r="CU48" s="18"/>
      <c r="DE48" s="18"/>
      <c r="DF48" s="18"/>
      <c r="DJ48" s="18"/>
      <c r="DK48" s="18"/>
      <c r="DO48" s="22"/>
      <c r="DP48" s="22"/>
      <c r="DQ48" s="1"/>
      <c r="DR48" s="1"/>
      <c r="DS48" s="17"/>
      <c r="DT48" s="17"/>
      <c r="DU48" s="17"/>
      <c r="DV48" s="18"/>
      <c r="DW48" s="18"/>
      <c r="DX48" s="18"/>
      <c r="DY48" s="18"/>
      <c r="DZ48" s="18"/>
      <c r="EA48" s="18"/>
      <c r="EB48" s="18"/>
      <c r="EC48" s="17"/>
      <c r="ED48" s="17"/>
      <c r="EE48" s="17"/>
      <c r="EF48" s="17"/>
      <c r="EG48" s="18"/>
      <c r="EH48" s="18"/>
      <c r="EL48" s="22"/>
      <c r="EM48" s="22"/>
      <c r="EQ48" s="18"/>
      <c r="ER48" s="18"/>
      <c r="EV48" s="18"/>
      <c r="FA48" s="18"/>
      <c r="FB48" s="18"/>
      <c r="FF48" s="18"/>
      <c r="FG48" s="18"/>
      <c r="FK48" s="18"/>
      <c r="FL48" s="18"/>
      <c r="FP48" s="18"/>
      <c r="FQ48" s="18"/>
      <c r="FU48" s="17"/>
      <c r="FV48" s="17"/>
      <c r="FW48" s="17"/>
      <c r="FX48" s="17"/>
      <c r="FY48" s="17"/>
      <c r="FZ48" s="17"/>
      <c r="GA48" s="17"/>
      <c r="GB48" s="17"/>
      <c r="GC48" s="17"/>
      <c r="GD48" s="17"/>
      <c r="GE48" s="18"/>
      <c r="GF48" s="18"/>
      <c r="GG48" s="17"/>
      <c r="GH48" s="17"/>
      <c r="GI48" s="17"/>
      <c r="GJ48" s="18"/>
      <c r="GV48" s="2"/>
      <c r="GW48" s="2"/>
    </row>
    <row r="49" spans="3:205" s="17" customFormat="1" x14ac:dyDescent="0.25">
      <c r="D49" s="10"/>
      <c r="BG49" s="22"/>
      <c r="BH49" s="23"/>
      <c r="BL49" s="18"/>
      <c r="BQ49" s="23"/>
      <c r="BR49" s="23"/>
      <c r="BV49" s="23"/>
      <c r="BW49" s="23"/>
      <c r="CA49" s="22"/>
      <c r="CB49" s="23"/>
      <c r="CF49" s="23"/>
      <c r="CG49" s="23"/>
      <c r="CK49" s="23"/>
      <c r="CL49" s="23"/>
      <c r="CZ49" s="23"/>
      <c r="DA49" s="23"/>
      <c r="DO49" s="23"/>
      <c r="DP49" s="23"/>
      <c r="EL49" s="22"/>
      <c r="EM49" s="23"/>
      <c r="GW49" s="18"/>
    </row>
    <row r="50" spans="3:205" x14ac:dyDescent="0.25">
      <c r="J50" s="18"/>
      <c r="P50" s="18"/>
      <c r="V50" s="18"/>
      <c r="AB50" s="18"/>
      <c r="AH50" s="18"/>
      <c r="AN50" s="18"/>
      <c r="AS50" s="18"/>
      <c r="BC50" s="18"/>
      <c r="BH50" s="22"/>
      <c r="BM50" s="18"/>
      <c r="BR50" s="22"/>
      <c r="BW50" s="22"/>
      <c r="CB50" s="22"/>
      <c r="CG50" s="22"/>
      <c r="CL50" s="22"/>
      <c r="CQ50" s="18"/>
      <c r="CV50" s="18"/>
      <c r="DA50" s="22"/>
      <c r="DF50" s="18"/>
      <c r="DK50" s="18"/>
      <c r="DP50" s="22"/>
      <c r="DV50" s="18"/>
      <c r="EB50" s="18"/>
      <c r="EH50" s="18"/>
      <c r="EM50" s="22"/>
      <c r="FQ50" s="18"/>
      <c r="FV50" s="18"/>
      <c r="GA50" s="18"/>
      <c r="GF50" s="18"/>
      <c r="GK50" s="18"/>
      <c r="GQ50" s="18"/>
      <c r="GV50" s="2"/>
      <c r="GW50" s="18"/>
    </row>
    <row r="51" spans="3:205" x14ac:dyDescent="0.25">
      <c r="J51" s="18"/>
      <c r="P51" s="18"/>
      <c r="V51" s="18"/>
      <c r="AB51" s="18"/>
      <c r="AH51" s="18"/>
      <c r="AN51" s="18"/>
      <c r="AS51" s="18"/>
      <c r="BC51" s="18"/>
      <c r="BH51" s="22"/>
      <c r="BM51" s="18"/>
      <c r="BR51" s="22"/>
      <c r="BW51" s="22"/>
      <c r="CB51" s="22"/>
      <c r="CG51" s="22"/>
      <c r="CL51" s="22"/>
      <c r="CQ51" s="18"/>
      <c r="CV51" s="18"/>
      <c r="DA51" s="22"/>
      <c r="DF51" s="18"/>
      <c r="DK51" s="18"/>
      <c r="DP51" s="22"/>
      <c r="DV51" s="18"/>
      <c r="EB51" s="18"/>
      <c r="EH51" s="18"/>
      <c r="EM51" s="22"/>
      <c r="FQ51" s="18"/>
      <c r="FV51" s="18"/>
      <c r="GA51" s="18"/>
      <c r="GF51" s="18"/>
      <c r="GK51" s="18"/>
      <c r="GQ51" s="18"/>
      <c r="GW51" s="2"/>
    </row>
    <row r="52" spans="3:205" x14ac:dyDescent="0.25">
      <c r="J52" s="17"/>
      <c r="P52" s="17"/>
      <c r="V52" s="17"/>
      <c r="AB52" s="17"/>
      <c r="AH52" s="17"/>
      <c r="AN52" s="17"/>
      <c r="AS52" s="17"/>
      <c r="BC52" s="17"/>
      <c r="BM52" s="17"/>
      <c r="CQ52" s="17"/>
      <c r="CV52" s="17"/>
      <c r="DF52" s="17"/>
      <c r="DK52" s="17"/>
      <c r="DV52" s="17"/>
      <c r="EB52" s="17"/>
      <c r="EH52" s="17"/>
      <c r="FQ52" s="17"/>
      <c r="FV52" s="17"/>
      <c r="GA52" s="17"/>
      <c r="GF52" s="17"/>
      <c r="GK52" s="17"/>
      <c r="GQ52" s="17"/>
      <c r="GW52" s="2"/>
    </row>
    <row r="53" spans="3:205" x14ac:dyDescent="0.25">
      <c r="GW53" s="18"/>
    </row>
    <row r="54" spans="3:205" x14ac:dyDescent="0.25">
      <c r="GW54" s="2"/>
    </row>
    <row r="55" spans="3:205" x14ac:dyDescent="0.25">
      <c r="C55" s="17"/>
      <c r="GW55" s="18"/>
    </row>
    <row r="56" spans="3:205" x14ac:dyDescent="0.25">
      <c r="C56" s="17"/>
      <c r="GW56" s="18"/>
    </row>
    <row r="57" spans="3:205" x14ac:dyDescent="0.25">
      <c r="C57" s="17"/>
      <c r="GW57" s="2"/>
    </row>
    <row r="58" spans="3:205" x14ac:dyDescent="0.25">
      <c r="GW58" s="2"/>
    </row>
    <row r="59" spans="3:205" x14ac:dyDescent="0.25">
      <c r="GW59" s="2"/>
    </row>
    <row r="60" spans="3:205" x14ac:dyDescent="0.25">
      <c r="GW60" s="2"/>
    </row>
    <row r="61" spans="3:205" x14ac:dyDescent="0.25">
      <c r="GW61" s="2"/>
    </row>
    <row r="62" spans="3:205" x14ac:dyDescent="0.25">
      <c r="GW62" s="2"/>
    </row>
    <row r="63" spans="3:205" x14ac:dyDescent="0.25">
      <c r="GW63" s="2"/>
    </row>
    <row r="64" spans="3:205" x14ac:dyDescent="0.25">
      <c r="GW64" s="2"/>
    </row>
  </sheetData>
  <mergeCells count="13">
    <mergeCell ref="GR1:GV1"/>
    <mergeCell ref="E1:J1"/>
    <mergeCell ref="K1:AN1"/>
    <mergeCell ref="AO1:BC1"/>
    <mergeCell ref="BD1:CB1"/>
    <mergeCell ref="CC1:CL1"/>
    <mergeCell ref="CM1:CV1"/>
    <mergeCell ref="CW1:DA1"/>
    <mergeCell ref="DB1:EM1"/>
    <mergeCell ref="EN1:EW1"/>
    <mergeCell ref="EX1:FQ1"/>
    <mergeCell ref="FR1:GK1"/>
    <mergeCell ref="GL1:GQ1"/>
  </mergeCells>
  <hyperlinks>
    <hyperlink ref="D3" r:id="rId1"/>
    <hyperlink ref="BF3" r:id="rId2"/>
    <hyperlink ref="GI3" r:id="rId3"/>
    <hyperlink ref="D7" r:id="rId4"/>
    <hyperlink ref="D11" r:id="rId5"/>
    <hyperlink ref="D15" r:id="rId6"/>
    <hyperlink ref="H3" r:id="rId7"/>
    <hyperlink ref="D4" r:id="rId8"/>
    <hyperlink ref="D5" r:id="rId9"/>
    <hyperlink ref="D8" r:id="rId10"/>
    <hyperlink ref="D9" r:id="rId11"/>
    <hyperlink ref="D12" r:id="rId12"/>
    <hyperlink ref="D13" r:id="rId13"/>
    <hyperlink ref="D16" r:id="rId14"/>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V21"/>
  <sheetViews>
    <sheetView tabSelected="1" workbookViewId="0">
      <selection activeCell="B19" sqref="B19"/>
    </sheetView>
  </sheetViews>
  <sheetFormatPr defaultColWidth="8.85546875" defaultRowHeight="15" x14ac:dyDescent="0.25"/>
  <cols>
    <col min="205" max="205" width="11.5703125" bestFit="1" customWidth="1"/>
  </cols>
  <sheetData>
    <row r="1" spans="1:412" x14ac:dyDescent="0.25">
      <c r="A1" s="17" t="s">
        <v>590</v>
      </c>
      <c r="B1" s="17"/>
      <c r="C1" s="17"/>
      <c r="D1" s="17"/>
      <c r="E1" s="35" t="s">
        <v>234</v>
      </c>
      <c r="F1" s="35"/>
      <c r="G1" s="35"/>
      <c r="H1" s="35"/>
      <c r="I1" s="35"/>
      <c r="J1" s="35"/>
      <c r="K1" s="35" t="s">
        <v>240</v>
      </c>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t="s">
        <v>235</v>
      </c>
      <c r="AP1" s="35"/>
      <c r="AQ1" s="35"/>
      <c r="AR1" s="35"/>
      <c r="AS1" s="35"/>
      <c r="AT1" s="35"/>
      <c r="AU1" s="35"/>
      <c r="AV1" s="35"/>
      <c r="AW1" s="35"/>
      <c r="AX1" s="35"/>
      <c r="AY1" s="35"/>
      <c r="AZ1" s="35"/>
      <c r="BA1" s="35"/>
      <c r="BB1" s="35"/>
      <c r="BC1" s="35"/>
      <c r="BD1" s="35" t="s">
        <v>241</v>
      </c>
      <c r="BE1" s="35"/>
      <c r="BF1" s="35"/>
      <c r="BG1" s="35"/>
      <c r="BH1" s="35"/>
      <c r="BI1" s="35"/>
      <c r="BJ1" s="35"/>
      <c r="BK1" s="35"/>
      <c r="BL1" s="35"/>
      <c r="BM1" s="35"/>
      <c r="BN1" s="35"/>
      <c r="BO1" s="35"/>
      <c r="BP1" s="35"/>
      <c r="BQ1" s="35"/>
      <c r="BR1" s="35"/>
      <c r="BS1" s="35"/>
      <c r="BT1" s="35"/>
      <c r="BU1" s="35"/>
      <c r="BV1" s="35"/>
      <c r="BW1" s="35"/>
      <c r="BX1" s="35"/>
      <c r="BY1" s="35"/>
      <c r="BZ1" s="35"/>
      <c r="CA1" s="35"/>
      <c r="CB1" s="35"/>
      <c r="CC1" s="35" t="s">
        <v>242</v>
      </c>
      <c r="CD1" s="35"/>
      <c r="CE1" s="35"/>
      <c r="CF1" s="35"/>
      <c r="CG1" s="35"/>
      <c r="CH1" s="35"/>
      <c r="CI1" s="35"/>
      <c r="CJ1" s="35"/>
      <c r="CK1" s="35"/>
      <c r="CL1" s="35"/>
      <c r="CM1" s="35" t="s">
        <v>243</v>
      </c>
      <c r="CN1" s="35"/>
      <c r="CO1" s="35"/>
      <c r="CP1" s="35"/>
      <c r="CQ1" s="35"/>
      <c r="CR1" s="35"/>
      <c r="CS1" s="35"/>
      <c r="CT1" s="35"/>
      <c r="CU1" s="35"/>
      <c r="CV1" s="35"/>
      <c r="CW1" s="35" t="s">
        <v>236</v>
      </c>
      <c r="CX1" s="35"/>
      <c r="CY1" s="35"/>
      <c r="CZ1" s="35"/>
      <c r="DA1" s="35"/>
      <c r="DB1" s="35" t="s">
        <v>237</v>
      </c>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t="s">
        <v>238</v>
      </c>
      <c r="EO1" s="35"/>
      <c r="EP1" s="35"/>
      <c r="EQ1" s="35"/>
      <c r="ER1" s="35"/>
      <c r="ES1" s="35"/>
      <c r="ET1" s="35"/>
      <c r="EU1" s="35"/>
      <c r="EV1" s="35"/>
      <c r="EW1" s="35"/>
      <c r="EX1" s="35" t="s">
        <v>239</v>
      </c>
      <c r="EY1" s="35"/>
      <c r="EZ1" s="35"/>
      <c r="FA1" s="35"/>
      <c r="FB1" s="35"/>
      <c r="FC1" s="35"/>
      <c r="FD1" s="35"/>
      <c r="FE1" s="35"/>
      <c r="FF1" s="35"/>
      <c r="FG1" s="35"/>
      <c r="FH1" s="35"/>
      <c r="FI1" s="35"/>
      <c r="FJ1" s="35"/>
      <c r="FK1" s="35"/>
      <c r="FL1" s="35"/>
      <c r="FM1" s="35"/>
      <c r="FN1" s="35"/>
      <c r="FO1" s="35"/>
      <c r="FP1" s="35"/>
      <c r="FQ1" s="35"/>
      <c r="FR1" s="35" t="s">
        <v>246</v>
      </c>
      <c r="FS1" s="35"/>
      <c r="FT1" s="35"/>
      <c r="FU1" s="35"/>
      <c r="FV1" s="35"/>
      <c r="FW1" s="35"/>
      <c r="FX1" s="35"/>
      <c r="FY1" s="35"/>
      <c r="FZ1" s="35"/>
      <c r="GA1" s="35"/>
      <c r="GB1" s="35"/>
      <c r="GC1" s="35"/>
      <c r="GD1" s="35"/>
      <c r="GE1" s="35"/>
      <c r="GF1" s="35"/>
      <c r="GG1" s="35"/>
      <c r="GH1" s="35"/>
      <c r="GI1" s="35"/>
      <c r="GJ1" s="35"/>
      <c r="GK1" s="35"/>
      <c r="GL1" s="35" t="s">
        <v>247</v>
      </c>
      <c r="GM1" s="35"/>
      <c r="GN1" s="35"/>
      <c r="GO1" s="35"/>
      <c r="GP1" s="35"/>
      <c r="GQ1" s="35"/>
      <c r="GR1" s="35" t="s">
        <v>249</v>
      </c>
      <c r="GS1" s="35"/>
      <c r="GT1" s="35"/>
      <c r="GU1" s="35"/>
      <c r="GV1" s="35"/>
      <c r="GW1" s="25" t="s">
        <v>248</v>
      </c>
      <c r="GX1" s="17"/>
      <c r="GY1" s="17"/>
      <c r="GZ1" s="17"/>
      <c r="HA1" s="17"/>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c r="IQ1" s="35"/>
      <c r="IR1" s="35"/>
      <c r="IS1" s="35"/>
      <c r="IT1" s="35"/>
      <c r="IU1" s="35"/>
      <c r="IV1" s="35"/>
      <c r="IW1" s="35"/>
      <c r="IX1" s="35"/>
      <c r="IY1" s="35"/>
      <c r="IZ1" s="35"/>
      <c r="JA1" s="35"/>
      <c r="JB1" s="35"/>
      <c r="JC1" s="35"/>
      <c r="JD1" s="35"/>
      <c r="JE1" s="35"/>
      <c r="JF1" s="35"/>
      <c r="JG1" s="35"/>
      <c r="JH1" s="35"/>
      <c r="JI1" s="35"/>
      <c r="JJ1" s="35"/>
      <c r="JK1" s="35"/>
      <c r="JL1" s="35"/>
      <c r="JM1" s="35"/>
      <c r="JN1" s="35"/>
      <c r="JO1" s="35"/>
      <c r="JP1" s="35"/>
      <c r="JQ1" s="35"/>
      <c r="JR1" s="35"/>
      <c r="JS1" s="35"/>
      <c r="JT1" s="35"/>
      <c r="JU1" s="35"/>
      <c r="JV1" s="35"/>
      <c r="JW1" s="35"/>
      <c r="JX1" s="35"/>
      <c r="JY1" s="35"/>
      <c r="JZ1" s="35"/>
      <c r="KA1" s="35"/>
      <c r="KB1" s="35"/>
      <c r="KC1" s="35"/>
      <c r="KD1" s="35"/>
      <c r="KE1" s="35"/>
      <c r="KF1" s="35"/>
      <c r="KG1" s="35"/>
      <c r="KH1" s="35"/>
      <c r="KI1" s="35"/>
      <c r="KJ1" s="35"/>
      <c r="KK1" s="35"/>
      <c r="KL1" s="35"/>
      <c r="KM1" s="35"/>
      <c r="KN1" s="35"/>
      <c r="KO1" s="35"/>
      <c r="KP1" s="35"/>
      <c r="KQ1" s="35"/>
      <c r="KR1" s="35"/>
      <c r="KS1" s="35"/>
      <c r="KT1" s="35"/>
      <c r="KU1" s="35"/>
      <c r="KV1" s="35"/>
      <c r="KW1" s="35"/>
      <c r="KX1" s="35"/>
      <c r="KY1" s="35"/>
      <c r="KZ1" s="35"/>
      <c r="LA1" s="35"/>
      <c r="LB1" s="35"/>
      <c r="LC1" s="35"/>
      <c r="LD1" s="35"/>
      <c r="LE1" s="35"/>
      <c r="LF1" s="35"/>
      <c r="LG1" s="35"/>
      <c r="LH1" s="35"/>
      <c r="LI1" s="35"/>
      <c r="LJ1" s="35"/>
      <c r="LK1" s="35"/>
      <c r="LL1" s="35"/>
      <c r="LM1" s="35"/>
      <c r="LN1" s="35"/>
      <c r="LO1" s="35"/>
      <c r="LP1" s="35"/>
      <c r="LQ1" s="35"/>
      <c r="LR1" s="35"/>
      <c r="LS1" s="35"/>
      <c r="LT1" s="35"/>
      <c r="LU1" s="35"/>
      <c r="LV1" s="35"/>
      <c r="LW1" s="35"/>
      <c r="LX1" s="35"/>
      <c r="LY1" s="35"/>
      <c r="LZ1" s="35"/>
      <c r="MA1" s="35"/>
      <c r="MB1" s="35"/>
      <c r="MC1" s="35"/>
      <c r="MD1" s="35"/>
      <c r="ME1" s="35"/>
      <c r="MF1" s="35"/>
      <c r="MG1" s="35"/>
      <c r="MH1" s="35"/>
      <c r="MI1" s="35"/>
      <c r="MJ1" s="35"/>
      <c r="MK1" s="35"/>
      <c r="ML1" s="35"/>
      <c r="MM1" s="35"/>
      <c r="MN1" s="35"/>
      <c r="MO1" s="35"/>
      <c r="MP1" s="35"/>
      <c r="MQ1" s="35"/>
      <c r="MR1" s="35"/>
      <c r="MS1" s="35"/>
      <c r="MT1" s="35"/>
      <c r="MU1" s="35"/>
      <c r="MV1" s="35"/>
      <c r="MW1" s="35"/>
      <c r="MX1" s="35"/>
      <c r="MY1" s="35"/>
      <c r="MZ1" s="35"/>
      <c r="NA1" s="35"/>
      <c r="NB1" s="35"/>
      <c r="NC1" s="35"/>
      <c r="ND1" s="35"/>
      <c r="NE1" s="35"/>
      <c r="NF1" s="35"/>
      <c r="NG1" s="35"/>
      <c r="NH1" s="35"/>
      <c r="NI1" s="35"/>
      <c r="NJ1" s="35"/>
      <c r="NK1" s="35"/>
      <c r="NL1" s="35"/>
      <c r="NM1" s="35"/>
      <c r="NN1" s="35"/>
      <c r="NO1" s="35"/>
      <c r="NP1" s="35"/>
      <c r="NQ1" s="35"/>
      <c r="NR1" s="35"/>
      <c r="NS1" s="35"/>
      <c r="NT1" s="35"/>
      <c r="NU1" s="35"/>
      <c r="NV1" s="35"/>
      <c r="NW1" s="35"/>
      <c r="NX1" s="35"/>
      <c r="NY1" s="35"/>
      <c r="NZ1" s="35"/>
      <c r="OA1" s="35"/>
      <c r="OB1" s="35"/>
      <c r="OC1" s="35"/>
      <c r="OD1" s="35"/>
      <c r="OE1" s="35"/>
      <c r="OF1" s="35"/>
      <c r="OG1" s="35"/>
      <c r="OH1" s="35"/>
      <c r="OI1" s="35"/>
      <c r="OJ1" s="35"/>
      <c r="OK1" s="35"/>
      <c r="OL1" s="35"/>
      <c r="OM1" s="35"/>
      <c r="ON1" s="35"/>
      <c r="OO1" s="35"/>
      <c r="OP1" s="35"/>
      <c r="OQ1" s="35"/>
      <c r="OR1" s="35"/>
      <c r="OS1" s="35"/>
      <c r="OT1" s="35"/>
      <c r="OU1" s="35"/>
      <c r="OV1" s="25"/>
    </row>
    <row r="2" spans="1:412" ht="120" x14ac:dyDescent="0.25">
      <c r="A2" s="17" t="s">
        <v>398</v>
      </c>
      <c r="B2" s="17" t="s">
        <v>396</v>
      </c>
      <c r="C2" s="1" t="s">
        <v>368</v>
      </c>
      <c r="D2" s="1" t="s">
        <v>0</v>
      </c>
      <c r="E2" s="1" t="s">
        <v>1</v>
      </c>
      <c r="F2" s="1" t="s">
        <v>2</v>
      </c>
      <c r="G2" s="1" t="s">
        <v>3</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30</v>
      </c>
      <c r="AI2" s="1" t="s">
        <v>31</v>
      </c>
      <c r="AJ2" s="1" t="s">
        <v>32</v>
      </c>
      <c r="AK2" s="1" t="s">
        <v>33</v>
      </c>
      <c r="AL2" s="1" t="s">
        <v>34</v>
      </c>
      <c r="AM2" s="1" t="s">
        <v>35</v>
      </c>
      <c r="AN2" s="1" t="s">
        <v>36</v>
      </c>
      <c r="AO2" s="1" t="s">
        <v>37</v>
      </c>
      <c r="AP2" s="1" t="s">
        <v>38</v>
      </c>
      <c r="AQ2" s="1" t="s">
        <v>39</v>
      </c>
      <c r="AR2" s="1" t="s">
        <v>40</v>
      </c>
      <c r="AS2" s="1" t="s">
        <v>41</v>
      </c>
      <c r="AT2" s="1" t="s">
        <v>42</v>
      </c>
      <c r="AU2" s="1" t="s">
        <v>43</v>
      </c>
      <c r="AV2" s="1" t="s">
        <v>44</v>
      </c>
      <c r="AW2" s="1" t="s">
        <v>45</v>
      </c>
      <c r="AX2" s="1" t="s">
        <v>46</v>
      </c>
      <c r="AY2" s="1" t="s">
        <v>47</v>
      </c>
      <c r="AZ2" s="1" t="s">
        <v>48</v>
      </c>
      <c r="BA2" s="1" t="s">
        <v>49</v>
      </c>
      <c r="BB2" s="1" t="s">
        <v>50</v>
      </c>
      <c r="BC2" s="1" t="s">
        <v>51</v>
      </c>
      <c r="BD2" s="1" t="s">
        <v>52</v>
      </c>
      <c r="BE2" s="1" t="s">
        <v>53</v>
      </c>
      <c r="BF2" s="1" t="s">
        <v>54</v>
      </c>
      <c r="BG2" s="29" t="s">
        <v>55</v>
      </c>
      <c r="BH2" s="1" t="s">
        <v>56</v>
      </c>
      <c r="BI2" s="1" t="s">
        <v>57</v>
      </c>
      <c r="BJ2" s="1" t="s">
        <v>58</v>
      </c>
      <c r="BK2" s="1" t="s">
        <v>59</v>
      </c>
      <c r="BL2" s="1" t="s">
        <v>60</v>
      </c>
      <c r="BM2" s="1" t="s">
        <v>61</v>
      </c>
      <c r="BN2" s="1" t="s">
        <v>62</v>
      </c>
      <c r="BO2" s="1" t="s">
        <v>63</v>
      </c>
      <c r="BP2" s="1" t="s">
        <v>64</v>
      </c>
      <c r="BQ2" s="1" t="s">
        <v>65</v>
      </c>
      <c r="BR2" s="1" t="s">
        <v>66</v>
      </c>
      <c r="BS2" s="1" t="s">
        <v>67</v>
      </c>
      <c r="BT2" s="1" t="s">
        <v>68</v>
      </c>
      <c r="BU2" s="1" t="s">
        <v>69</v>
      </c>
      <c r="BV2" s="1" t="s">
        <v>70</v>
      </c>
      <c r="BW2" s="1" t="s">
        <v>71</v>
      </c>
      <c r="BX2" s="1" t="s">
        <v>72</v>
      </c>
      <c r="BY2" s="1" t="s">
        <v>73</v>
      </c>
      <c r="BZ2" s="1" t="s">
        <v>74</v>
      </c>
      <c r="CA2" s="1" t="s">
        <v>463</v>
      </c>
      <c r="CB2" s="1" t="s">
        <v>75</v>
      </c>
      <c r="CC2" s="1" t="s">
        <v>288</v>
      </c>
      <c r="CD2" s="1" t="s">
        <v>76</v>
      </c>
      <c r="CE2" s="1" t="s">
        <v>77</v>
      </c>
      <c r="CF2" s="1" t="s">
        <v>78</v>
      </c>
      <c r="CG2" s="1" t="s">
        <v>79</v>
      </c>
      <c r="CH2" s="1" t="s">
        <v>80</v>
      </c>
      <c r="CI2" s="1" t="s">
        <v>81</v>
      </c>
      <c r="CJ2" s="1" t="s">
        <v>82</v>
      </c>
      <c r="CK2" s="1" t="s">
        <v>83</v>
      </c>
      <c r="CL2" s="1" t="s">
        <v>84</v>
      </c>
      <c r="CM2" s="1" t="s">
        <v>85</v>
      </c>
      <c r="CN2" s="1" t="s">
        <v>86</v>
      </c>
      <c r="CO2" s="1" t="s">
        <v>87</v>
      </c>
      <c r="CP2" s="1" t="s">
        <v>88</v>
      </c>
      <c r="CQ2" s="1" t="s">
        <v>89</v>
      </c>
      <c r="CR2" s="1" t="s">
        <v>666</v>
      </c>
      <c r="CS2" s="1" t="s">
        <v>90</v>
      </c>
      <c r="CT2" s="1" t="s">
        <v>91</v>
      </c>
      <c r="CU2" s="1" t="s">
        <v>92</v>
      </c>
      <c r="CV2" s="1" t="s">
        <v>93</v>
      </c>
      <c r="CW2" s="1" t="s">
        <v>94</v>
      </c>
      <c r="CX2" s="1" t="s">
        <v>95</v>
      </c>
      <c r="CY2" s="1" t="s">
        <v>96</v>
      </c>
      <c r="CZ2" s="1" t="s">
        <v>97</v>
      </c>
      <c r="DA2" s="1" t="s">
        <v>98</v>
      </c>
      <c r="DB2" s="1" t="s">
        <v>99</v>
      </c>
      <c r="DC2" s="1" t="s">
        <v>100</v>
      </c>
      <c r="DD2" s="1" t="s">
        <v>101</v>
      </c>
      <c r="DE2" s="1" t="s">
        <v>102</v>
      </c>
      <c r="DF2" s="1" t="s">
        <v>103</v>
      </c>
      <c r="DG2" s="1" t="s">
        <v>104</v>
      </c>
      <c r="DH2" s="1" t="s">
        <v>105</v>
      </c>
      <c r="DI2" s="1" t="s">
        <v>106</v>
      </c>
      <c r="DJ2" s="1" t="s">
        <v>107</v>
      </c>
      <c r="DK2" s="1" t="s">
        <v>108</v>
      </c>
      <c r="DL2" s="1" t="s">
        <v>109</v>
      </c>
      <c r="DM2" s="1" t="s">
        <v>110</v>
      </c>
      <c r="DN2" s="1" t="s">
        <v>111</v>
      </c>
      <c r="DO2" s="1" t="s">
        <v>112</v>
      </c>
      <c r="DP2" s="1" t="s">
        <v>113</v>
      </c>
      <c r="DQ2" s="1" t="s">
        <v>114</v>
      </c>
      <c r="DR2" s="1" t="s">
        <v>115</v>
      </c>
      <c r="DS2" s="1" t="s">
        <v>116</v>
      </c>
      <c r="DT2" s="1" t="s">
        <v>117</v>
      </c>
      <c r="DU2" s="1" t="s">
        <v>118</v>
      </c>
      <c r="DV2" s="1" t="s">
        <v>119</v>
      </c>
      <c r="DW2" s="1" t="s">
        <v>120</v>
      </c>
      <c r="DX2" s="1" t="s">
        <v>464</v>
      </c>
      <c r="DY2" s="1" t="s">
        <v>121</v>
      </c>
      <c r="DZ2" s="1" t="s">
        <v>122</v>
      </c>
      <c r="EA2" s="1" t="s">
        <v>123</v>
      </c>
      <c r="EB2" s="1" t="s">
        <v>124</v>
      </c>
      <c r="EC2" s="1" t="s">
        <v>125</v>
      </c>
      <c r="ED2" s="1" t="s">
        <v>668</v>
      </c>
      <c r="EE2" s="1" t="s">
        <v>126</v>
      </c>
      <c r="EF2" s="1" t="s">
        <v>127</v>
      </c>
      <c r="EG2" s="1" t="s">
        <v>128</v>
      </c>
      <c r="EH2" s="1" t="s">
        <v>129</v>
      </c>
      <c r="EI2" s="1" t="s">
        <v>130</v>
      </c>
      <c r="EJ2" s="1" t="s">
        <v>131</v>
      </c>
      <c r="EK2" s="1" t="s">
        <v>132</v>
      </c>
      <c r="EL2" s="1" t="s">
        <v>133</v>
      </c>
      <c r="EM2" s="1" t="s">
        <v>134</v>
      </c>
      <c r="EN2" s="1" t="s">
        <v>135</v>
      </c>
      <c r="EO2" s="1" t="s">
        <v>136</v>
      </c>
      <c r="EP2" s="1" t="s">
        <v>137</v>
      </c>
      <c r="EQ2" s="1" t="s">
        <v>138</v>
      </c>
      <c r="ER2" s="1" t="s">
        <v>139</v>
      </c>
      <c r="ES2" s="1" t="s">
        <v>319</v>
      </c>
      <c r="ET2" s="1" t="s">
        <v>140</v>
      </c>
      <c r="EU2" s="1" t="s">
        <v>141</v>
      </c>
      <c r="EV2" s="1" t="s">
        <v>142</v>
      </c>
      <c r="EW2" s="1" t="s">
        <v>143</v>
      </c>
      <c r="EX2" s="1" t="s">
        <v>144</v>
      </c>
      <c r="EY2" s="1" t="s">
        <v>145</v>
      </c>
      <c r="EZ2" s="1" t="s">
        <v>146</v>
      </c>
      <c r="FA2" s="1" t="s">
        <v>244</v>
      </c>
      <c r="FB2" s="1" t="s">
        <v>245</v>
      </c>
      <c r="FC2" s="1" t="s">
        <v>147</v>
      </c>
      <c r="FD2" s="1" t="s">
        <v>148</v>
      </c>
      <c r="FE2" s="1" t="s">
        <v>149</v>
      </c>
      <c r="FF2" s="1" t="s">
        <v>150</v>
      </c>
      <c r="FG2" s="1" t="s">
        <v>151</v>
      </c>
      <c r="FH2" s="1" t="s">
        <v>152</v>
      </c>
      <c r="FI2" s="1" t="s">
        <v>153</v>
      </c>
      <c r="FJ2" s="1" t="s">
        <v>154</v>
      </c>
      <c r="FK2" s="1" t="s">
        <v>155</v>
      </c>
      <c r="FL2" s="1" t="s">
        <v>156</v>
      </c>
      <c r="FM2" s="1" t="s">
        <v>157</v>
      </c>
      <c r="FN2" s="1" t="s">
        <v>158</v>
      </c>
      <c r="FO2" s="1" t="s">
        <v>159</v>
      </c>
      <c r="FP2" s="1" t="s">
        <v>160</v>
      </c>
      <c r="FQ2" s="1" t="s">
        <v>161</v>
      </c>
      <c r="FR2" s="1" t="s">
        <v>162</v>
      </c>
      <c r="FS2" s="1" t="s">
        <v>163</v>
      </c>
      <c r="FT2" s="1" t="s">
        <v>164</v>
      </c>
      <c r="FU2" s="1" t="s">
        <v>165</v>
      </c>
      <c r="FV2" s="1" t="s">
        <v>166</v>
      </c>
      <c r="FW2" s="1" t="s">
        <v>360</v>
      </c>
      <c r="FX2" s="1" t="s">
        <v>167</v>
      </c>
      <c r="FY2" s="1" t="s">
        <v>168</v>
      </c>
      <c r="FZ2" s="1" t="s">
        <v>169</v>
      </c>
      <c r="GA2" s="1" t="s">
        <v>170</v>
      </c>
      <c r="GB2" s="1" t="s">
        <v>171</v>
      </c>
      <c r="GC2" s="1" t="s">
        <v>172</v>
      </c>
      <c r="GD2" s="1" t="s">
        <v>173</v>
      </c>
      <c r="GE2" s="1" t="s">
        <v>174</v>
      </c>
      <c r="GF2" s="1" t="s">
        <v>175</v>
      </c>
      <c r="GG2" s="1" t="s">
        <v>176</v>
      </c>
      <c r="GH2" s="1" t="s">
        <v>177</v>
      </c>
      <c r="GI2" s="1" t="s">
        <v>178</v>
      </c>
      <c r="GJ2" s="1" t="s">
        <v>179</v>
      </c>
      <c r="GK2" s="1" t="s">
        <v>180</v>
      </c>
      <c r="GL2" s="1" t="s">
        <v>181</v>
      </c>
      <c r="GM2" s="1" t="s">
        <v>182</v>
      </c>
      <c r="GN2" s="1" t="s">
        <v>183</v>
      </c>
      <c r="GO2" s="1" t="s">
        <v>184</v>
      </c>
      <c r="GP2" s="1" t="s">
        <v>185</v>
      </c>
      <c r="GQ2" s="1" t="s">
        <v>186</v>
      </c>
      <c r="GR2" s="1" t="s">
        <v>187</v>
      </c>
      <c r="GS2" s="1" t="s">
        <v>188</v>
      </c>
      <c r="GT2" s="1" t="s">
        <v>189</v>
      </c>
      <c r="GU2" s="1" t="s">
        <v>190</v>
      </c>
      <c r="GV2" s="1" t="s">
        <v>191</v>
      </c>
      <c r="GW2" s="1" t="s">
        <v>346</v>
      </c>
      <c r="GX2" s="17"/>
      <c r="GY2" s="17"/>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29"/>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row>
    <row r="3" spans="1:412" ht="15.75" x14ac:dyDescent="0.25">
      <c r="A3" s="18" t="s">
        <v>593</v>
      </c>
      <c r="B3" s="18" t="s">
        <v>593</v>
      </c>
      <c r="C3" s="18" t="s">
        <v>369</v>
      </c>
      <c r="D3" s="32" t="s">
        <v>594</v>
      </c>
      <c r="E3" s="18">
        <v>4</v>
      </c>
      <c r="F3" s="18">
        <v>4</v>
      </c>
      <c r="G3" s="18" t="s">
        <v>400</v>
      </c>
      <c r="H3" s="10" t="s">
        <v>402</v>
      </c>
      <c r="I3" s="26" t="s">
        <v>723</v>
      </c>
      <c r="J3" s="18">
        <v>0.5</v>
      </c>
      <c r="K3" s="18"/>
      <c r="L3" s="18"/>
      <c r="M3" s="18" t="s">
        <v>193</v>
      </c>
      <c r="N3" s="18" t="s">
        <v>194</v>
      </c>
      <c r="O3" s="18" t="s">
        <v>724</v>
      </c>
      <c r="P3" s="18"/>
      <c r="Q3" s="18"/>
      <c r="R3" s="18"/>
      <c r="S3" s="18" t="s">
        <v>195</v>
      </c>
      <c r="T3" s="18" t="s">
        <v>196</v>
      </c>
      <c r="U3" s="18" t="s">
        <v>405</v>
      </c>
      <c r="V3" s="18"/>
      <c r="W3" s="18"/>
      <c r="X3" s="18"/>
      <c r="Y3" s="18" t="s">
        <v>349</v>
      </c>
      <c r="Z3" s="18" t="s">
        <v>197</v>
      </c>
      <c r="AA3" s="18" t="s">
        <v>669</v>
      </c>
      <c r="AB3" s="18"/>
      <c r="AC3" s="18"/>
      <c r="AD3" s="18"/>
      <c r="AE3" s="18" t="s">
        <v>198</v>
      </c>
      <c r="AF3" s="18" t="s">
        <v>199</v>
      </c>
      <c r="AG3" s="18" t="s">
        <v>563</v>
      </c>
      <c r="AH3" s="18"/>
      <c r="AI3" s="18"/>
      <c r="AJ3" s="18"/>
      <c r="AK3" s="18" t="s">
        <v>350</v>
      </c>
      <c r="AL3" s="18" t="s">
        <v>200</v>
      </c>
      <c r="AM3" s="18" t="s">
        <v>669</v>
      </c>
      <c r="AN3" s="18"/>
      <c r="AO3" s="18"/>
      <c r="AP3" s="18" t="s">
        <v>351</v>
      </c>
      <c r="AQ3" s="18" t="s">
        <v>201</v>
      </c>
      <c r="AR3" s="18" t="s">
        <v>725</v>
      </c>
      <c r="AS3" s="18">
        <v>0.75</v>
      </c>
      <c r="AT3" s="18"/>
      <c r="AU3" s="18" t="s">
        <v>274</v>
      </c>
      <c r="AV3" s="18" t="s">
        <v>202</v>
      </c>
      <c r="AW3" s="18" t="s">
        <v>726</v>
      </c>
      <c r="AX3" s="18">
        <v>1</v>
      </c>
      <c r="AY3" s="18"/>
      <c r="AZ3" s="18" t="s">
        <v>276</v>
      </c>
      <c r="BA3" s="18" t="s">
        <v>203</v>
      </c>
      <c r="BB3" s="18" t="s">
        <v>727</v>
      </c>
      <c r="BC3" s="18"/>
      <c r="BD3" s="18"/>
      <c r="BE3" s="18" t="s">
        <v>278</v>
      </c>
      <c r="BF3" s="3" t="s">
        <v>204</v>
      </c>
      <c r="BG3" s="34" t="s">
        <v>728</v>
      </c>
      <c r="BH3" s="18">
        <v>1</v>
      </c>
      <c r="BI3" s="18"/>
      <c r="BJ3" s="18" t="s">
        <v>281</v>
      </c>
      <c r="BK3" s="18" t="s">
        <v>205</v>
      </c>
      <c r="BL3" s="18" t="s">
        <v>411</v>
      </c>
      <c r="BM3" s="18"/>
      <c r="BN3" s="18"/>
      <c r="BO3" s="18" t="s">
        <v>352</v>
      </c>
      <c r="BP3" s="18" t="s">
        <v>206</v>
      </c>
      <c r="BQ3" s="33" t="s">
        <v>729</v>
      </c>
      <c r="BR3" s="18">
        <v>0.5</v>
      </c>
      <c r="BS3" s="18"/>
      <c r="BT3" s="18" t="s">
        <v>285</v>
      </c>
      <c r="BU3" s="18" t="s">
        <v>207</v>
      </c>
      <c r="BV3" s="33" t="s">
        <v>730</v>
      </c>
      <c r="BW3" s="18">
        <v>1</v>
      </c>
      <c r="BX3" s="18"/>
      <c r="BY3" s="18" t="s">
        <v>353</v>
      </c>
      <c r="BZ3" s="18" t="s">
        <v>208</v>
      </c>
      <c r="CA3" s="33" t="s">
        <v>731</v>
      </c>
      <c r="CB3" s="18">
        <v>1</v>
      </c>
      <c r="CC3" s="18"/>
      <c r="CD3" s="18" t="s">
        <v>354</v>
      </c>
      <c r="CE3" s="18" t="s">
        <v>209</v>
      </c>
      <c r="CF3" s="33" t="s">
        <v>732</v>
      </c>
      <c r="CG3" s="18">
        <v>1</v>
      </c>
      <c r="CH3" s="18"/>
      <c r="CI3" s="18" t="s">
        <v>355</v>
      </c>
      <c r="CJ3" s="18" t="s">
        <v>210</v>
      </c>
      <c r="CK3" s="33" t="s">
        <v>733</v>
      </c>
      <c r="CL3" s="18">
        <v>1</v>
      </c>
      <c r="CM3" s="18"/>
      <c r="CN3" s="18" t="s">
        <v>292</v>
      </c>
      <c r="CO3" s="18" t="s">
        <v>211</v>
      </c>
      <c r="CP3" s="18" t="s">
        <v>412</v>
      </c>
      <c r="CQ3" s="18"/>
      <c r="CR3" s="18"/>
      <c r="CS3" s="18" t="s">
        <v>295</v>
      </c>
      <c r="CT3" s="18" t="s">
        <v>212</v>
      </c>
      <c r="CU3" s="18" t="s">
        <v>449</v>
      </c>
      <c r="CV3" s="18">
        <v>0</v>
      </c>
      <c r="CW3" s="18"/>
      <c r="CX3" s="18" t="s">
        <v>298</v>
      </c>
      <c r="CY3" s="18" t="s">
        <v>213</v>
      </c>
      <c r="CZ3" s="33" t="s">
        <v>734</v>
      </c>
      <c r="DA3" s="18">
        <v>1</v>
      </c>
      <c r="DB3" s="18"/>
      <c r="DC3" s="4" t="s">
        <v>301</v>
      </c>
      <c r="DD3" s="18" t="s">
        <v>214</v>
      </c>
      <c r="DE3" s="18" t="s">
        <v>450</v>
      </c>
      <c r="DF3" s="18">
        <v>1</v>
      </c>
      <c r="DG3" s="18"/>
      <c r="DH3" s="4" t="s">
        <v>304</v>
      </c>
      <c r="DI3" s="18" t="s">
        <v>215</v>
      </c>
      <c r="DJ3" s="18" t="s">
        <v>745</v>
      </c>
      <c r="DK3" s="18">
        <v>1</v>
      </c>
      <c r="DL3" s="18"/>
      <c r="DM3" s="4" t="s">
        <v>305</v>
      </c>
      <c r="DN3" s="18" t="s">
        <v>216</v>
      </c>
      <c r="DO3" s="18" t="s">
        <v>735</v>
      </c>
      <c r="DP3" s="18">
        <v>1</v>
      </c>
      <c r="DQ3" s="18">
        <v>82</v>
      </c>
      <c r="DR3" s="18">
        <v>72</v>
      </c>
      <c r="DS3" s="4" t="s">
        <v>307</v>
      </c>
      <c r="DT3" s="18" t="s">
        <v>217</v>
      </c>
      <c r="DU3" s="18" t="s">
        <v>736</v>
      </c>
      <c r="DV3" s="18">
        <f>(DR3/DQ3)</f>
        <v>0.87804878048780488</v>
      </c>
      <c r="DW3" s="18">
        <v>2</v>
      </c>
      <c r="DX3" s="18">
        <v>2</v>
      </c>
      <c r="DY3" s="4" t="s">
        <v>310</v>
      </c>
      <c r="DZ3" s="18" t="s">
        <v>218</v>
      </c>
      <c r="EA3" s="18" t="s">
        <v>737</v>
      </c>
      <c r="EB3" s="18">
        <f>(DX3/DW3)</f>
        <v>1</v>
      </c>
      <c r="EC3" s="18">
        <v>40</v>
      </c>
      <c r="ED3" s="18">
        <v>40</v>
      </c>
      <c r="EE3" s="4" t="s">
        <v>313</v>
      </c>
      <c r="EF3" s="18" t="s">
        <v>219</v>
      </c>
      <c r="EG3" s="18" t="s">
        <v>738</v>
      </c>
      <c r="EH3" s="18">
        <f>(ED3/EC3)</f>
        <v>1</v>
      </c>
      <c r="EI3" s="18"/>
      <c r="EJ3" s="4" t="s">
        <v>356</v>
      </c>
      <c r="EK3" s="18" t="s">
        <v>220</v>
      </c>
      <c r="EL3" s="33" t="s">
        <v>739</v>
      </c>
      <c r="EM3" s="18">
        <v>0.75</v>
      </c>
      <c r="EN3" s="18"/>
      <c r="EO3" s="4" t="s">
        <v>357</v>
      </c>
      <c r="EP3" s="18" t="s">
        <v>221</v>
      </c>
      <c r="EQ3" s="18" t="s">
        <v>678</v>
      </c>
      <c r="ER3" s="18">
        <v>0</v>
      </c>
      <c r="ES3" s="18"/>
      <c r="ET3" s="4" t="s">
        <v>358</v>
      </c>
      <c r="EU3" s="18" t="s">
        <v>222</v>
      </c>
      <c r="EV3" s="18" t="s">
        <v>740</v>
      </c>
      <c r="EW3" s="18"/>
      <c r="EX3" s="18"/>
      <c r="EY3" s="4" t="s">
        <v>321</v>
      </c>
      <c r="EZ3" s="18" t="s">
        <v>223</v>
      </c>
      <c r="FA3" s="18" t="s">
        <v>640</v>
      </c>
      <c r="FB3" s="18"/>
      <c r="FC3" s="18"/>
      <c r="FD3" s="4" t="s">
        <v>323</v>
      </c>
      <c r="FE3" s="18" t="s">
        <v>224</v>
      </c>
      <c r="FF3" s="18" t="s">
        <v>640</v>
      </c>
      <c r="FG3" s="18"/>
      <c r="FH3" s="18"/>
      <c r="FI3" s="4" t="s">
        <v>326</v>
      </c>
      <c r="FJ3" s="18" t="s">
        <v>225</v>
      </c>
      <c r="FK3" s="18" t="s">
        <v>681</v>
      </c>
      <c r="FL3" s="18">
        <v>1</v>
      </c>
      <c r="FM3" s="18"/>
      <c r="FN3" s="4" t="s">
        <v>327</v>
      </c>
      <c r="FO3" s="18" t="s">
        <v>226</v>
      </c>
      <c r="FP3" s="18" t="s">
        <v>741</v>
      </c>
      <c r="FQ3" s="18">
        <v>1</v>
      </c>
      <c r="FR3" s="18"/>
      <c r="FS3" s="4" t="s">
        <v>329</v>
      </c>
      <c r="FT3" s="18" t="s">
        <v>227</v>
      </c>
      <c r="FU3" s="18" t="s">
        <v>446</v>
      </c>
      <c r="FV3" s="18"/>
      <c r="FW3" s="18"/>
      <c r="FX3" s="4" t="s">
        <v>332</v>
      </c>
      <c r="FY3" s="18" t="s">
        <v>228</v>
      </c>
      <c r="FZ3" s="18" t="s">
        <v>576</v>
      </c>
      <c r="GA3" s="18"/>
      <c r="GB3" s="18"/>
      <c r="GC3" s="4" t="s">
        <v>335</v>
      </c>
      <c r="GD3" s="18" t="s">
        <v>229</v>
      </c>
      <c r="GE3" s="18" t="s">
        <v>576</v>
      </c>
      <c r="GF3" s="18"/>
      <c r="GG3" s="18"/>
      <c r="GH3" s="4" t="s">
        <v>338</v>
      </c>
      <c r="GI3" s="3" t="s">
        <v>230</v>
      </c>
      <c r="GJ3" s="18" t="s">
        <v>576</v>
      </c>
      <c r="GK3" s="18"/>
      <c r="GL3" s="18">
        <v>1158</v>
      </c>
      <c r="GM3" s="18">
        <v>82</v>
      </c>
      <c r="GN3" s="4" t="s">
        <v>342</v>
      </c>
      <c r="GO3" s="18" t="s">
        <v>231</v>
      </c>
      <c r="GP3" s="18" t="s">
        <v>748</v>
      </c>
      <c r="GQ3" s="18">
        <f>(GL3-GM3)/GL3</f>
        <v>0.92918825561312612</v>
      </c>
      <c r="GR3" s="18"/>
      <c r="GS3" s="4" t="s">
        <v>348</v>
      </c>
      <c r="GT3" s="18" t="s">
        <v>232</v>
      </c>
      <c r="GU3" s="18" t="s">
        <v>742</v>
      </c>
      <c r="GV3" s="18">
        <v>0.5</v>
      </c>
      <c r="GW3" s="28">
        <f xml:space="preserve"> AVERAGE(J3, P3, V3, AB3, AH3, AN3, AS3, AX3, BC3, BH3, BM3, BR3, BW3, CB3, CG3, CL3, CQ3, CV3, DA3, DF3, DK3, DP3, DV3, EB3, EH3, EM3, ER3, EW3, FB3, FG3, FL3, FQ3, FV3, GA3, GF3, GK3, GQ3, GV3)*100</f>
        <v>81.770595809134491</v>
      </c>
      <c r="GX3" s="18"/>
      <c r="GY3" s="18"/>
      <c r="GZ3" s="18"/>
      <c r="HA3" s="3"/>
      <c r="HB3" s="18"/>
      <c r="HC3" s="18"/>
      <c r="HD3" s="18"/>
      <c r="HE3" s="10"/>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8"/>
      <c r="IX3" s="18"/>
      <c r="IY3" s="18"/>
      <c r="IZ3" s="18"/>
      <c r="JA3" s="18"/>
      <c r="JB3" s="18"/>
      <c r="JC3" s="3"/>
      <c r="JD3" s="18"/>
      <c r="JE3" s="18"/>
      <c r="JF3" s="18"/>
      <c r="JG3" s="18"/>
      <c r="JH3" s="18"/>
      <c r="JI3" s="18"/>
      <c r="JJ3" s="18"/>
      <c r="JK3" s="18"/>
      <c r="JL3" s="18"/>
      <c r="JM3" s="18"/>
      <c r="JN3" s="18"/>
      <c r="JO3" s="18"/>
      <c r="JP3" s="18"/>
      <c r="JQ3" s="18"/>
      <c r="JR3" s="18"/>
      <c r="JS3" s="18"/>
      <c r="JT3" s="18"/>
      <c r="JU3" s="18"/>
      <c r="JV3" s="18"/>
      <c r="JW3" s="18"/>
      <c r="JX3" s="18"/>
      <c r="JY3" s="18"/>
      <c r="JZ3" s="18"/>
      <c r="KA3" s="18"/>
      <c r="KB3" s="18"/>
      <c r="KC3" s="18"/>
      <c r="KD3" s="18"/>
      <c r="KE3" s="18"/>
      <c r="KF3" s="18"/>
      <c r="KG3" s="18"/>
      <c r="KH3" s="18"/>
      <c r="KI3" s="18"/>
      <c r="KJ3" s="18"/>
      <c r="KK3" s="18"/>
      <c r="KL3" s="18"/>
      <c r="KM3" s="18"/>
      <c r="KN3" s="18"/>
      <c r="KO3" s="18"/>
      <c r="KP3" s="18"/>
      <c r="KQ3" s="18"/>
      <c r="KR3" s="18"/>
      <c r="KS3" s="18"/>
      <c r="KT3" s="18"/>
      <c r="KU3" s="18"/>
      <c r="KV3" s="18"/>
      <c r="KW3" s="18"/>
      <c r="KX3" s="18"/>
      <c r="KY3" s="18"/>
      <c r="KZ3" s="18"/>
      <c r="LA3" s="4"/>
      <c r="LB3" s="18"/>
      <c r="LC3" s="18"/>
      <c r="LD3" s="18"/>
      <c r="LE3" s="18"/>
      <c r="LF3" s="4"/>
      <c r="LG3" s="18"/>
      <c r="LH3" s="18"/>
      <c r="LI3" s="18"/>
      <c r="LJ3" s="18"/>
      <c r="LK3" s="4"/>
      <c r="LL3" s="18"/>
      <c r="LM3" s="18"/>
      <c r="LN3" s="18"/>
      <c r="LO3" s="18"/>
      <c r="LP3" s="18"/>
      <c r="LQ3" s="4"/>
      <c r="LR3" s="18"/>
      <c r="LS3" s="18"/>
      <c r="LT3" s="18"/>
      <c r="LU3" s="18"/>
      <c r="LV3" s="18"/>
      <c r="LW3" s="4"/>
      <c r="LX3" s="18"/>
      <c r="LY3" s="18"/>
      <c r="LZ3" s="18"/>
      <c r="MA3" s="18"/>
      <c r="MB3" s="18"/>
      <c r="MC3" s="4"/>
      <c r="MD3" s="18"/>
      <c r="ME3" s="18"/>
      <c r="MF3" s="18"/>
      <c r="MG3" s="18"/>
      <c r="MH3" s="4"/>
      <c r="MI3" s="18"/>
      <c r="MJ3" s="18"/>
      <c r="MK3" s="18"/>
      <c r="ML3" s="18"/>
      <c r="MM3" s="4"/>
      <c r="MN3" s="18"/>
      <c r="MO3" s="18"/>
      <c r="MP3" s="18"/>
      <c r="MQ3" s="18"/>
      <c r="MR3" s="18"/>
      <c r="MS3" s="4"/>
      <c r="MT3" s="18"/>
      <c r="MU3" s="18"/>
      <c r="MV3" s="18"/>
      <c r="MW3" s="18"/>
      <c r="MX3" s="4"/>
      <c r="MY3" s="18"/>
      <c r="MZ3" s="18"/>
      <c r="NA3" s="18"/>
      <c r="NB3" s="18"/>
      <c r="NC3" s="4"/>
      <c r="ND3" s="18"/>
      <c r="NE3" s="18"/>
      <c r="NF3" s="18"/>
      <c r="NG3" s="18"/>
      <c r="NH3" s="4"/>
      <c r="NI3" s="18"/>
      <c r="NJ3" s="18"/>
      <c r="NK3" s="18"/>
      <c r="NL3" s="18"/>
      <c r="NM3" s="4"/>
      <c r="NN3" s="18"/>
      <c r="NO3" s="18"/>
      <c r="NP3" s="18"/>
      <c r="NQ3" s="18"/>
      <c r="NR3" s="4"/>
      <c r="NS3" s="18"/>
      <c r="NT3" s="18"/>
      <c r="NU3" s="18"/>
      <c r="NV3" s="18"/>
      <c r="NW3" s="4"/>
      <c r="NX3" s="18"/>
      <c r="NY3" s="18"/>
      <c r="NZ3" s="18"/>
      <c r="OA3" s="18"/>
      <c r="OB3" s="4"/>
      <c r="OC3" s="18"/>
      <c r="OD3" s="18"/>
      <c r="OE3" s="18"/>
      <c r="OF3" s="18"/>
      <c r="OG3" s="4"/>
      <c r="OH3" s="3"/>
      <c r="OI3" s="18"/>
      <c r="OJ3" s="18"/>
      <c r="OK3" s="18"/>
      <c r="OL3" s="18"/>
      <c r="OM3" s="4"/>
      <c r="ON3" s="18"/>
      <c r="OO3" s="18"/>
      <c r="OP3" s="17"/>
      <c r="OQ3" s="18"/>
      <c r="OR3" s="4"/>
      <c r="OS3" s="18"/>
      <c r="OT3" s="18"/>
      <c r="OU3" s="18"/>
      <c r="OV3" s="28"/>
    </row>
    <row r="4" spans="1:412" ht="15.75" x14ac:dyDescent="0.25">
      <c r="C4" t="s">
        <v>596</v>
      </c>
      <c r="D4" s="10" t="s">
        <v>595</v>
      </c>
      <c r="E4">
        <v>4</v>
      </c>
      <c r="F4">
        <v>4</v>
      </c>
      <c r="I4" s="26" t="s">
        <v>723</v>
      </c>
      <c r="J4" s="18">
        <v>0.5</v>
      </c>
      <c r="O4" s="18" t="s">
        <v>724</v>
      </c>
      <c r="U4" s="18" t="s">
        <v>405</v>
      </c>
      <c r="AA4" s="18" t="s">
        <v>669</v>
      </c>
      <c r="AG4" s="18" t="s">
        <v>563</v>
      </c>
      <c r="AM4" s="18" t="s">
        <v>669</v>
      </c>
      <c r="AR4" t="s">
        <v>743</v>
      </c>
      <c r="AS4" s="18">
        <v>0.75</v>
      </c>
      <c r="AW4" s="18" t="s">
        <v>726</v>
      </c>
      <c r="AX4" s="18">
        <v>1</v>
      </c>
      <c r="BB4" s="18" t="s">
        <v>727</v>
      </c>
      <c r="BG4" s="34" t="s">
        <v>728</v>
      </c>
      <c r="BH4" s="18">
        <v>1</v>
      </c>
      <c r="BL4" s="18" t="s">
        <v>411</v>
      </c>
      <c r="BQ4" s="33" t="s">
        <v>729</v>
      </c>
      <c r="BR4" s="18">
        <v>0.5</v>
      </c>
      <c r="BV4" s="33" t="s">
        <v>730</v>
      </c>
      <c r="BW4" s="18">
        <v>1</v>
      </c>
      <c r="CA4" s="33" t="s">
        <v>731</v>
      </c>
      <c r="CB4" s="18">
        <v>1</v>
      </c>
      <c r="CF4" s="33" t="s">
        <v>732</v>
      </c>
      <c r="CG4" s="18">
        <v>1</v>
      </c>
      <c r="CK4" s="33" t="s">
        <v>733</v>
      </c>
      <c r="CL4" s="18">
        <v>1</v>
      </c>
      <c r="CP4" s="18" t="s">
        <v>412</v>
      </c>
      <c r="CU4" s="18" t="s">
        <v>413</v>
      </c>
      <c r="CZ4" s="33" t="s">
        <v>744</v>
      </c>
      <c r="DA4" s="18"/>
      <c r="DE4" s="18" t="s">
        <v>450</v>
      </c>
      <c r="DF4" s="18">
        <v>1</v>
      </c>
      <c r="DJ4" s="18" t="s">
        <v>745</v>
      </c>
      <c r="DK4" s="18">
        <v>1</v>
      </c>
      <c r="DO4" s="18" t="s">
        <v>735</v>
      </c>
      <c r="DP4" s="18">
        <v>1</v>
      </c>
      <c r="DQ4">
        <v>53</v>
      </c>
      <c r="DR4">
        <v>53</v>
      </c>
      <c r="DU4" t="s">
        <v>746</v>
      </c>
      <c r="DV4" s="18">
        <f>(DR4/DQ4)</f>
        <v>1</v>
      </c>
      <c r="DW4">
        <v>2</v>
      </c>
      <c r="DX4">
        <v>2</v>
      </c>
      <c r="EA4" s="18" t="s">
        <v>737</v>
      </c>
      <c r="EB4" s="18">
        <f>(DX4/DW4)</f>
        <v>1</v>
      </c>
      <c r="EC4">
        <v>9</v>
      </c>
      <c r="ED4">
        <v>9</v>
      </c>
      <c r="EG4" t="s">
        <v>747</v>
      </c>
      <c r="EH4" s="18">
        <f>(ED4/EC4)</f>
        <v>1</v>
      </c>
      <c r="EL4" s="33" t="s">
        <v>739</v>
      </c>
      <c r="EM4" s="18">
        <v>0.75</v>
      </c>
      <c r="EQ4" s="18" t="s">
        <v>678</v>
      </c>
      <c r="ER4" s="18">
        <v>0</v>
      </c>
      <c r="EV4" s="18" t="s">
        <v>740</v>
      </c>
      <c r="FA4" s="18" t="s">
        <v>640</v>
      </c>
      <c r="FF4" s="18" t="s">
        <v>640</v>
      </c>
      <c r="FK4" s="18" t="s">
        <v>681</v>
      </c>
      <c r="FL4" s="18">
        <v>1</v>
      </c>
      <c r="FP4" s="18" t="s">
        <v>741</v>
      </c>
      <c r="FQ4" s="18">
        <v>1</v>
      </c>
      <c r="FU4" s="18" t="s">
        <v>446</v>
      </c>
      <c r="FZ4" s="18" t="s">
        <v>576</v>
      </c>
      <c r="GE4" s="18" t="s">
        <v>576</v>
      </c>
      <c r="GJ4" s="18" t="s">
        <v>576</v>
      </c>
      <c r="GL4">
        <v>837</v>
      </c>
      <c r="GM4">
        <v>19</v>
      </c>
      <c r="GP4" t="s">
        <v>752</v>
      </c>
      <c r="GQ4" s="18">
        <f>(GL4-GM4)/GL4</f>
        <v>0.97729988052568695</v>
      </c>
      <c r="GU4" s="18" t="s">
        <v>742</v>
      </c>
      <c r="GV4" s="18">
        <v>0.5</v>
      </c>
      <c r="GW4" s="28">
        <f xml:space="preserve"> AVERAGE(J4, P4, V4, AB4, AH4, AN4, AS4, AX4, BC4, BH4, BM4, BR4, BW4, CB4, CG4, CL4, CQ4, CV4, DA4, DF4, DK4, DP4, DV4, EB4, EH4, EM4, ER4, EW4, FB4, FG4, FL4, FQ4, FV4, GA4, GF4, GK4, GQ4, GV4)*100</f>
        <v>85.60618990726519</v>
      </c>
    </row>
    <row r="5" spans="1:412" ht="15.75" x14ac:dyDescent="0.25">
      <c r="C5" t="s">
        <v>598</v>
      </c>
      <c r="D5" s="10" t="s">
        <v>597</v>
      </c>
      <c r="E5">
        <v>0</v>
      </c>
      <c r="F5">
        <v>0</v>
      </c>
      <c r="I5" s="26" t="s">
        <v>749</v>
      </c>
      <c r="J5" s="18"/>
      <c r="O5" s="18" t="s">
        <v>724</v>
      </c>
      <c r="U5" s="18" t="s">
        <v>405</v>
      </c>
      <c r="AA5" s="18" t="s">
        <v>669</v>
      </c>
      <c r="AG5" s="18" t="s">
        <v>563</v>
      </c>
      <c r="AM5" s="18" t="s">
        <v>669</v>
      </c>
      <c r="AR5" s="17" t="s">
        <v>743</v>
      </c>
      <c r="AS5" s="18">
        <v>0.75</v>
      </c>
      <c r="AW5" s="18" t="s">
        <v>726</v>
      </c>
      <c r="AX5" s="18">
        <v>1</v>
      </c>
      <c r="BB5" s="18" t="s">
        <v>727</v>
      </c>
      <c r="BG5" s="34" t="s">
        <v>728</v>
      </c>
      <c r="BH5" s="18">
        <v>1</v>
      </c>
      <c r="BL5" s="18" t="s">
        <v>411</v>
      </c>
      <c r="BQ5" s="33" t="s">
        <v>729</v>
      </c>
      <c r="BR5" s="18">
        <v>0.5</v>
      </c>
      <c r="BV5" s="33" t="s">
        <v>730</v>
      </c>
      <c r="BW5" s="18">
        <v>1</v>
      </c>
      <c r="CA5" s="33" t="s">
        <v>731</v>
      </c>
      <c r="CB5" s="18">
        <v>1</v>
      </c>
      <c r="CF5" s="33" t="s">
        <v>732</v>
      </c>
      <c r="CG5" s="18">
        <v>1</v>
      </c>
      <c r="CK5" s="33" t="s">
        <v>733</v>
      </c>
      <c r="CL5" s="18">
        <v>1</v>
      </c>
      <c r="CP5" s="18" t="s">
        <v>412</v>
      </c>
      <c r="CU5" s="18" t="s">
        <v>413</v>
      </c>
      <c r="CZ5" s="33" t="s">
        <v>744</v>
      </c>
      <c r="DA5" s="18">
        <v>1</v>
      </c>
      <c r="DE5" s="18" t="s">
        <v>450</v>
      </c>
      <c r="DF5" s="18">
        <v>1</v>
      </c>
      <c r="DJ5" s="18" t="s">
        <v>754</v>
      </c>
      <c r="DK5" s="18">
        <v>0.75</v>
      </c>
      <c r="DO5" s="18" t="s">
        <v>735</v>
      </c>
      <c r="DP5" s="18">
        <v>1</v>
      </c>
      <c r="DQ5">
        <v>61</v>
      </c>
      <c r="DR5">
        <v>61</v>
      </c>
      <c r="DU5" s="17" t="s">
        <v>746</v>
      </c>
      <c r="DV5" s="18">
        <f>(DR5/DQ5)</f>
        <v>1</v>
      </c>
      <c r="DW5">
        <v>2</v>
      </c>
      <c r="DX5">
        <v>2</v>
      </c>
      <c r="EA5" s="18" t="s">
        <v>737</v>
      </c>
      <c r="EB5" s="18">
        <f>(DX5/DW5)</f>
        <v>1</v>
      </c>
      <c r="EC5">
        <v>7</v>
      </c>
      <c r="ED5">
        <v>7</v>
      </c>
      <c r="EG5" t="s">
        <v>750</v>
      </c>
      <c r="EH5" s="18">
        <f>(ED5/EC5)</f>
        <v>1</v>
      </c>
      <c r="EL5" s="33" t="s">
        <v>739</v>
      </c>
      <c r="EM5" s="18">
        <v>0.75</v>
      </c>
      <c r="EQ5" s="18" t="s">
        <v>678</v>
      </c>
      <c r="ER5" s="18">
        <v>0</v>
      </c>
      <c r="EV5" s="18" t="s">
        <v>740</v>
      </c>
      <c r="FA5" s="18" t="s">
        <v>640</v>
      </c>
      <c r="FF5" s="18" t="s">
        <v>640</v>
      </c>
      <c r="FK5" s="18" t="s">
        <v>681</v>
      </c>
      <c r="FL5" s="18">
        <v>1</v>
      </c>
      <c r="FP5" s="18" t="s">
        <v>741</v>
      </c>
      <c r="FQ5" s="18">
        <v>1</v>
      </c>
      <c r="FU5" s="18" t="s">
        <v>446</v>
      </c>
      <c r="FZ5" s="18" t="s">
        <v>576</v>
      </c>
      <c r="GE5" s="18" t="s">
        <v>576</v>
      </c>
      <c r="GJ5" s="18" t="s">
        <v>576</v>
      </c>
      <c r="GL5">
        <v>855</v>
      </c>
      <c r="GM5">
        <v>157</v>
      </c>
      <c r="GP5" t="s">
        <v>751</v>
      </c>
      <c r="GQ5" s="18">
        <f>(GL5-GM5)/GL5</f>
        <v>0.81637426900584797</v>
      </c>
      <c r="GU5" s="18" t="s">
        <v>742</v>
      </c>
      <c r="GV5" s="18">
        <v>0.5</v>
      </c>
      <c r="GW5" s="28">
        <f xml:space="preserve"> AVERAGE(J5, P5, V5, AB5, AH5, AN5, AS5, AX5, BC5, BH5, BM5, BR5, BW5, CB5, CG5, CL5, CQ5, CV5, DA5, DF5, DK5, DP5, DV5, EB5, EH5, EM5, ER5, EW5, FB5, FG5, FL5, FQ5, FV5, GA5, GF5, GK5, GQ5, GV5)*100</f>
        <v>86.030353661932608</v>
      </c>
    </row>
    <row r="6" spans="1:412" s="17" customFormat="1" ht="15.75" x14ac:dyDescent="0.25">
      <c r="C6" s="17" t="s">
        <v>753</v>
      </c>
      <c r="D6" s="10"/>
      <c r="I6" s="26"/>
      <c r="J6" s="18"/>
      <c r="O6" s="18"/>
      <c r="U6" s="18"/>
      <c r="AA6" s="18"/>
      <c r="AG6" s="18"/>
      <c r="AM6" s="18"/>
      <c r="AS6" s="18"/>
      <c r="AW6" s="18"/>
      <c r="AX6" s="18"/>
      <c r="BB6" s="18"/>
      <c r="BG6" s="34"/>
      <c r="BH6" s="18"/>
      <c r="BL6" s="18"/>
      <c r="BQ6" s="33"/>
      <c r="BR6" s="18"/>
      <c r="BV6" s="33"/>
      <c r="BW6" s="18"/>
      <c r="CA6" s="33"/>
      <c r="CB6" s="18"/>
      <c r="CF6" s="33"/>
      <c r="CG6" s="18"/>
      <c r="CK6" s="33"/>
      <c r="CL6" s="18"/>
      <c r="CP6" s="18"/>
      <c r="CU6" s="18"/>
      <c r="CZ6" s="33"/>
      <c r="DA6" s="18"/>
      <c r="DE6" s="18"/>
      <c r="DF6" s="18"/>
      <c r="DJ6" s="18"/>
      <c r="DK6" s="18"/>
      <c r="DO6" s="18"/>
      <c r="DP6" s="18"/>
      <c r="DV6" s="18"/>
      <c r="EA6" s="18"/>
      <c r="EB6" s="18"/>
      <c r="EH6" s="18"/>
      <c r="EL6" s="33"/>
      <c r="EM6" s="18"/>
      <c r="EQ6" s="18"/>
      <c r="ER6" s="18"/>
      <c r="EV6" s="18"/>
      <c r="FA6" s="18"/>
      <c r="FF6" s="18"/>
      <c r="FK6" s="18"/>
      <c r="FL6" s="18"/>
      <c r="FP6" s="18"/>
      <c r="FQ6" s="18"/>
      <c r="FU6" s="18"/>
      <c r="FZ6" s="18"/>
      <c r="GE6" s="18"/>
      <c r="GJ6" s="18"/>
      <c r="GQ6" s="18"/>
      <c r="GU6" s="18"/>
      <c r="GV6" s="18"/>
      <c r="GW6" s="28">
        <f xml:space="preserve"> AVERAGE(GW3, GW4, GW5)</f>
        <v>84.469046459444101</v>
      </c>
    </row>
    <row r="7" spans="1:412" ht="15.75" x14ac:dyDescent="0.25">
      <c r="A7" t="s">
        <v>601</v>
      </c>
      <c r="B7" t="s">
        <v>606</v>
      </c>
      <c r="C7" t="s">
        <v>369</v>
      </c>
      <c r="D7" s="10" t="s">
        <v>599</v>
      </c>
      <c r="E7">
        <v>5</v>
      </c>
      <c r="F7">
        <v>5</v>
      </c>
      <c r="I7" s="26" t="s">
        <v>770</v>
      </c>
      <c r="J7">
        <v>0.75</v>
      </c>
      <c r="O7" s="18" t="s">
        <v>724</v>
      </c>
      <c r="U7" s="18" t="s">
        <v>405</v>
      </c>
      <c r="AA7" s="18" t="s">
        <v>669</v>
      </c>
      <c r="AG7" s="18" t="s">
        <v>563</v>
      </c>
      <c r="AM7" s="18" t="s">
        <v>669</v>
      </c>
      <c r="AR7" t="s">
        <v>760</v>
      </c>
      <c r="AS7" s="18">
        <v>0.75</v>
      </c>
      <c r="AW7" s="18" t="s">
        <v>766</v>
      </c>
      <c r="AX7" s="18">
        <v>0.75</v>
      </c>
      <c r="BB7" s="18" t="s">
        <v>727</v>
      </c>
      <c r="BG7" s="34" t="s">
        <v>728</v>
      </c>
      <c r="BH7" s="18">
        <v>1</v>
      </c>
      <c r="BL7" s="18" t="s">
        <v>411</v>
      </c>
      <c r="BQ7" s="33" t="s">
        <v>729</v>
      </c>
      <c r="BR7" s="18">
        <v>0.5</v>
      </c>
      <c r="BV7" s="33" t="s">
        <v>730</v>
      </c>
      <c r="BW7" s="18">
        <v>1</v>
      </c>
      <c r="CA7" s="33" t="s">
        <v>731</v>
      </c>
      <c r="CB7" s="18">
        <v>1</v>
      </c>
      <c r="CF7" s="33" t="s">
        <v>732</v>
      </c>
      <c r="CG7" s="18">
        <v>1</v>
      </c>
      <c r="CK7" s="33" t="s">
        <v>733</v>
      </c>
      <c r="CL7" s="18">
        <v>1</v>
      </c>
      <c r="CP7" s="18" t="s">
        <v>412</v>
      </c>
      <c r="CU7" s="18" t="s">
        <v>449</v>
      </c>
      <c r="CV7" s="18">
        <v>0</v>
      </c>
      <c r="CZ7" s="33" t="s">
        <v>734</v>
      </c>
      <c r="DA7" s="18">
        <v>1</v>
      </c>
      <c r="DE7" s="18" t="s">
        <v>450</v>
      </c>
      <c r="DF7" s="18">
        <v>1</v>
      </c>
      <c r="DJ7" s="18" t="s">
        <v>756</v>
      </c>
      <c r="DK7" s="18">
        <v>1</v>
      </c>
      <c r="DO7" s="33" t="s">
        <v>757</v>
      </c>
      <c r="DP7" s="18">
        <v>0.75</v>
      </c>
      <c r="DQ7">
        <v>23</v>
      </c>
      <c r="DR7">
        <v>23</v>
      </c>
      <c r="DU7" s="17" t="s">
        <v>746</v>
      </c>
      <c r="DV7" s="18">
        <f>(DR7/DQ7)</f>
        <v>1</v>
      </c>
      <c r="DW7">
        <v>2</v>
      </c>
      <c r="DX7">
        <v>2</v>
      </c>
      <c r="EA7" s="18" t="s">
        <v>758</v>
      </c>
      <c r="EB7" s="18">
        <f>(DX7/DW7)</f>
        <v>1</v>
      </c>
      <c r="EC7">
        <v>1</v>
      </c>
      <c r="ED7">
        <v>1</v>
      </c>
      <c r="EG7" t="s">
        <v>759</v>
      </c>
      <c r="EH7">
        <v>1</v>
      </c>
      <c r="EL7" s="33" t="s">
        <v>761</v>
      </c>
      <c r="EM7" s="18">
        <v>0.75</v>
      </c>
      <c r="EQ7" s="18" t="s">
        <v>571</v>
      </c>
      <c r="ER7" s="18">
        <v>1</v>
      </c>
      <c r="EV7" s="18" t="s">
        <v>740</v>
      </c>
      <c r="FA7" s="18" t="s">
        <v>640</v>
      </c>
      <c r="FF7" s="18" t="s">
        <v>762</v>
      </c>
      <c r="FG7">
        <v>1</v>
      </c>
      <c r="FK7" s="18" t="s">
        <v>681</v>
      </c>
      <c r="FL7" s="18">
        <v>1</v>
      </c>
      <c r="FP7" s="18" t="s">
        <v>741</v>
      </c>
      <c r="FQ7" s="18">
        <v>1</v>
      </c>
      <c r="FU7" s="18" t="s">
        <v>446</v>
      </c>
      <c r="FZ7" s="18" t="s">
        <v>576</v>
      </c>
      <c r="GE7" s="18" t="s">
        <v>576</v>
      </c>
      <c r="GJ7" s="18" t="s">
        <v>576</v>
      </c>
      <c r="GL7" s="17">
        <v>371</v>
      </c>
      <c r="GM7" s="17">
        <v>26</v>
      </c>
      <c r="GP7" t="s">
        <v>763</v>
      </c>
      <c r="GQ7" s="18">
        <f>(GL7-GM7)/GL7</f>
        <v>0.92991913746630728</v>
      </c>
      <c r="GU7" s="18" t="s">
        <v>764</v>
      </c>
      <c r="GV7" s="18">
        <v>0.75</v>
      </c>
      <c r="GW7" s="28">
        <f xml:space="preserve"> AVERAGE(J7, P7, V7, AB7, AH7, AN7, AS7, AX7, BC7, BH7, BM7, BR7, BW7, CB7, CG7, CL7, CQ7, CV7, DA7, DF7, DK7, DP7, DV7, EB7, EH7, EM7, ER7, EW7, FB7, FG7, FL7, FQ7, FV7, GA7, GF7, GK7, GQ7, GV7)*100</f>
        <v>87.207996406109615</v>
      </c>
    </row>
    <row r="8" spans="1:412" ht="15.75" x14ac:dyDescent="0.25">
      <c r="C8" t="s">
        <v>603</v>
      </c>
      <c r="D8" s="10" t="s">
        <v>602</v>
      </c>
      <c r="E8">
        <v>4</v>
      </c>
      <c r="F8">
        <v>4</v>
      </c>
      <c r="I8" s="26" t="s">
        <v>755</v>
      </c>
      <c r="J8" s="17">
        <f>(F8/E8)</f>
        <v>1</v>
      </c>
      <c r="O8" s="18" t="s">
        <v>724</v>
      </c>
      <c r="U8" s="18" t="s">
        <v>405</v>
      </c>
      <c r="AA8" s="18" t="s">
        <v>669</v>
      </c>
      <c r="AG8" s="18" t="s">
        <v>563</v>
      </c>
      <c r="AM8" s="18" t="s">
        <v>669</v>
      </c>
      <c r="AR8" t="s">
        <v>765</v>
      </c>
      <c r="AS8" s="18">
        <v>1</v>
      </c>
      <c r="AW8" s="18" t="s">
        <v>726</v>
      </c>
      <c r="AX8" s="18">
        <v>1</v>
      </c>
      <c r="BB8" s="18" t="s">
        <v>727</v>
      </c>
      <c r="BG8" s="34" t="s">
        <v>728</v>
      </c>
      <c r="BH8" s="18">
        <v>1</v>
      </c>
      <c r="BL8" s="18" t="s">
        <v>411</v>
      </c>
      <c r="BQ8" s="33" t="s">
        <v>729</v>
      </c>
      <c r="BR8" s="18">
        <v>0.5</v>
      </c>
      <c r="BV8" s="33" t="s">
        <v>730</v>
      </c>
      <c r="BW8" s="18">
        <v>1</v>
      </c>
      <c r="CA8" s="33" t="s">
        <v>731</v>
      </c>
      <c r="CB8" s="18">
        <v>1</v>
      </c>
      <c r="CF8" s="33" t="s">
        <v>732</v>
      </c>
      <c r="CG8" s="18">
        <v>1</v>
      </c>
      <c r="CK8" s="33" t="s">
        <v>733</v>
      </c>
      <c r="CL8" s="18">
        <v>1</v>
      </c>
      <c r="CP8" s="18" t="s">
        <v>412</v>
      </c>
      <c r="CU8" s="18" t="s">
        <v>413</v>
      </c>
      <c r="CZ8" s="33" t="s">
        <v>744</v>
      </c>
      <c r="DE8" s="18" t="s">
        <v>450</v>
      </c>
      <c r="DF8" s="18">
        <v>1</v>
      </c>
      <c r="DJ8" s="18" t="s">
        <v>756</v>
      </c>
      <c r="DK8" s="18">
        <v>1</v>
      </c>
      <c r="DO8" s="33" t="s">
        <v>757</v>
      </c>
      <c r="DP8" s="18">
        <v>0.75</v>
      </c>
      <c r="DQ8">
        <v>35</v>
      </c>
      <c r="DR8">
        <v>35</v>
      </c>
      <c r="DU8" s="17" t="s">
        <v>746</v>
      </c>
      <c r="DV8" s="18">
        <f>(DR8/DQ8)</f>
        <v>1</v>
      </c>
      <c r="DW8">
        <v>2</v>
      </c>
      <c r="DX8">
        <v>2</v>
      </c>
      <c r="EA8" s="18" t="s">
        <v>758</v>
      </c>
      <c r="EB8" s="18">
        <f>(DX8/DW8)</f>
        <v>1</v>
      </c>
      <c r="EC8">
        <v>10</v>
      </c>
      <c r="ED8">
        <v>10</v>
      </c>
      <c r="EG8" t="s">
        <v>767</v>
      </c>
      <c r="EH8">
        <v>1</v>
      </c>
      <c r="EL8" s="33" t="s">
        <v>761</v>
      </c>
      <c r="EM8" s="18">
        <v>0.75</v>
      </c>
      <c r="EQ8" s="18" t="s">
        <v>571</v>
      </c>
      <c r="ER8" s="18">
        <v>1</v>
      </c>
      <c r="EV8" s="18" t="s">
        <v>740</v>
      </c>
      <c r="FA8" s="18" t="s">
        <v>640</v>
      </c>
      <c r="FF8" s="18" t="s">
        <v>768</v>
      </c>
      <c r="FG8" s="17">
        <v>1</v>
      </c>
      <c r="FK8" s="18" t="s">
        <v>681</v>
      </c>
      <c r="FL8" s="18">
        <v>1</v>
      </c>
      <c r="FP8" s="18" t="s">
        <v>741</v>
      </c>
      <c r="FQ8" s="18">
        <v>1</v>
      </c>
      <c r="FU8" s="18" t="s">
        <v>446</v>
      </c>
      <c r="FZ8" s="18" t="s">
        <v>576</v>
      </c>
      <c r="GE8" s="18" t="s">
        <v>576</v>
      </c>
      <c r="GJ8" s="18" t="s">
        <v>576</v>
      </c>
      <c r="GL8">
        <v>500</v>
      </c>
      <c r="GM8">
        <v>24</v>
      </c>
      <c r="GP8" t="s">
        <v>769</v>
      </c>
      <c r="GQ8" s="18">
        <f>(GL8-GM8)/GL8</f>
        <v>0.95199999999999996</v>
      </c>
      <c r="GU8" s="18" t="s">
        <v>764</v>
      </c>
      <c r="GV8" s="18">
        <v>0.75</v>
      </c>
      <c r="GW8" s="28">
        <f xml:space="preserve"> AVERAGE(J8, P8, V8, AB8, AH8, AN8, AS8, AX8, BC8, BH8, BM8, BR8, BW8, CB8, CG8, CL8, CQ8, CV8, DA8, DF8, DK8, DP8, DV8, EB8, EH8, EM8, ER8, EW8, FB8, FG8, FL8, FQ8, FV8, GA8, GF8, GK8, GQ8, GV8)*100</f>
        <v>94.1</v>
      </c>
    </row>
    <row r="9" spans="1:412" ht="15.75" x14ac:dyDescent="0.25">
      <c r="C9" t="s">
        <v>605</v>
      </c>
      <c r="D9" s="10" t="s">
        <v>604</v>
      </c>
      <c r="E9">
        <v>4</v>
      </c>
      <c r="F9">
        <v>4</v>
      </c>
      <c r="I9" s="26" t="s">
        <v>770</v>
      </c>
      <c r="J9">
        <v>0.75</v>
      </c>
      <c r="O9" s="18" t="s">
        <v>771</v>
      </c>
      <c r="U9" s="18" t="s">
        <v>772</v>
      </c>
      <c r="V9">
        <v>1</v>
      </c>
      <c r="AA9" s="18" t="s">
        <v>773</v>
      </c>
      <c r="AB9">
        <v>0</v>
      </c>
      <c r="AG9" s="18" t="s">
        <v>563</v>
      </c>
      <c r="AM9" s="18" t="s">
        <v>774</v>
      </c>
      <c r="AN9">
        <v>0</v>
      </c>
      <c r="AR9" s="17" t="s">
        <v>765</v>
      </c>
      <c r="AS9" s="18">
        <v>1</v>
      </c>
      <c r="AW9" s="18" t="s">
        <v>726</v>
      </c>
      <c r="AX9" s="18">
        <v>1</v>
      </c>
      <c r="BB9" s="18" t="s">
        <v>727</v>
      </c>
      <c r="BG9" s="34" t="s">
        <v>728</v>
      </c>
      <c r="BH9" s="18">
        <v>1</v>
      </c>
      <c r="BL9" s="18" t="s">
        <v>411</v>
      </c>
      <c r="BQ9" s="33" t="s">
        <v>729</v>
      </c>
      <c r="BR9" s="18">
        <v>0.5</v>
      </c>
      <c r="BV9" s="33" t="s">
        <v>730</v>
      </c>
      <c r="BW9" s="18">
        <v>1</v>
      </c>
      <c r="CA9" s="33" t="s">
        <v>731</v>
      </c>
      <c r="CB9" s="18">
        <v>1</v>
      </c>
      <c r="CF9" s="33" t="s">
        <v>732</v>
      </c>
      <c r="CG9" s="18">
        <v>1</v>
      </c>
      <c r="CK9" s="33" t="s">
        <v>733</v>
      </c>
      <c r="CL9" s="18">
        <v>1</v>
      </c>
      <c r="CP9" s="18" t="s">
        <v>412</v>
      </c>
      <c r="CU9" s="18" t="s">
        <v>413</v>
      </c>
      <c r="CZ9" s="33" t="s">
        <v>744</v>
      </c>
      <c r="DE9" s="18" t="s">
        <v>450</v>
      </c>
      <c r="DF9" s="18">
        <v>1</v>
      </c>
      <c r="DJ9" s="18" t="s">
        <v>756</v>
      </c>
      <c r="DK9" s="18">
        <v>1</v>
      </c>
      <c r="DO9" s="33" t="s">
        <v>757</v>
      </c>
      <c r="DP9" s="18">
        <v>0.75</v>
      </c>
      <c r="DQ9">
        <v>29</v>
      </c>
      <c r="DR9">
        <v>27</v>
      </c>
      <c r="DU9" t="s">
        <v>775</v>
      </c>
      <c r="DV9" s="18">
        <f>(DR9/DQ9)</f>
        <v>0.93103448275862066</v>
      </c>
      <c r="DW9">
        <v>2</v>
      </c>
      <c r="DX9">
        <v>2</v>
      </c>
      <c r="EA9" s="18" t="s">
        <v>758</v>
      </c>
      <c r="EB9" s="18">
        <f>(DX9/DW9)</f>
        <v>1</v>
      </c>
      <c r="EC9">
        <v>11</v>
      </c>
      <c r="ED9">
        <v>11</v>
      </c>
      <c r="EG9" t="s">
        <v>776</v>
      </c>
      <c r="EH9">
        <v>1</v>
      </c>
      <c r="EL9" s="33" t="s">
        <v>761</v>
      </c>
      <c r="EM9" s="18">
        <v>0.75</v>
      </c>
      <c r="EQ9" s="18" t="s">
        <v>571</v>
      </c>
      <c r="ER9" s="18">
        <v>1</v>
      </c>
      <c r="EV9" s="18" t="s">
        <v>740</v>
      </c>
      <c r="FA9" s="18" t="s">
        <v>640</v>
      </c>
      <c r="FF9" s="18" t="s">
        <v>762</v>
      </c>
      <c r="FG9" s="17">
        <v>1</v>
      </c>
      <c r="FK9" s="18" t="s">
        <v>681</v>
      </c>
      <c r="FL9" s="18">
        <v>1</v>
      </c>
      <c r="FP9" s="18" t="s">
        <v>741</v>
      </c>
      <c r="FQ9" s="18">
        <v>1</v>
      </c>
      <c r="FU9" s="18" t="s">
        <v>446</v>
      </c>
      <c r="FZ9" s="18" t="s">
        <v>576</v>
      </c>
      <c r="GE9" s="18" t="s">
        <v>576</v>
      </c>
      <c r="GJ9" s="18" t="s">
        <v>576</v>
      </c>
      <c r="GL9">
        <v>408</v>
      </c>
      <c r="GM9">
        <v>32</v>
      </c>
      <c r="GP9" t="s">
        <v>777</v>
      </c>
      <c r="GQ9" s="18">
        <f>(GL9-GM9)/GL9</f>
        <v>0.92156862745098034</v>
      </c>
      <c r="GU9" s="18" t="s">
        <v>764</v>
      </c>
      <c r="GV9" s="18">
        <v>0.75</v>
      </c>
      <c r="GW9" s="28">
        <f xml:space="preserve"> AVERAGE(J9, P9, V9, AB9, AH9, AN9, AS9, AX9, BC9, BH9, BM9, BR9, BW9, CB9, CG9, CL9, CQ9, CV9, DA9, DF9, DK9, DP9, DV9, EB9, EH9, EM9, ER9, EW9, FB9, FG9, FL9, FQ9, FV9, GA9, GF9, GK9, GQ9, GV9)*100</f>
        <v>85.4104124408384</v>
      </c>
    </row>
    <row r="10" spans="1:412" s="17" customFormat="1" ht="15.75" x14ac:dyDescent="0.25">
      <c r="C10" s="17" t="s">
        <v>778</v>
      </c>
      <c r="D10" s="10"/>
      <c r="I10" s="26"/>
      <c r="O10" s="18"/>
      <c r="U10" s="18"/>
      <c r="AA10" s="18"/>
      <c r="AG10" s="18"/>
      <c r="AM10" s="18"/>
      <c r="AS10" s="18"/>
      <c r="AW10" s="18"/>
      <c r="AX10" s="18"/>
      <c r="BB10" s="18"/>
      <c r="BG10" s="34"/>
      <c r="BH10" s="18"/>
      <c r="BL10" s="18"/>
      <c r="BQ10" s="33"/>
      <c r="BR10" s="18"/>
      <c r="BV10" s="33"/>
      <c r="BW10" s="18"/>
      <c r="CA10" s="33"/>
      <c r="CB10" s="18"/>
      <c r="CF10" s="33"/>
      <c r="CG10" s="18"/>
      <c r="CK10" s="33"/>
      <c r="CL10" s="18"/>
      <c r="CP10" s="18"/>
      <c r="CU10" s="18"/>
      <c r="CZ10" s="33"/>
      <c r="DE10" s="18"/>
      <c r="DF10" s="18"/>
      <c r="DJ10" s="18"/>
      <c r="DK10" s="18"/>
      <c r="DO10" s="33"/>
      <c r="DP10" s="18"/>
      <c r="DV10" s="18"/>
      <c r="EA10" s="18"/>
      <c r="EB10" s="18"/>
      <c r="EL10" s="33"/>
      <c r="EM10" s="18"/>
      <c r="EQ10" s="18"/>
      <c r="ER10" s="18"/>
      <c r="EV10" s="18"/>
      <c r="FA10" s="18"/>
      <c r="FF10" s="18"/>
      <c r="FK10" s="18"/>
      <c r="FL10" s="18"/>
      <c r="FP10" s="18"/>
      <c r="FQ10" s="18"/>
      <c r="FU10" s="18"/>
      <c r="FZ10" s="18"/>
      <c r="GE10" s="18"/>
      <c r="GJ10" s="18"/>
      <c r="GQ10" s="18"/>
      <c r="GU10" s="18"/>
      <c r="GV10" s="18"/>
      <c r="GW10" s="28">
        <f>AVERAGE(GW6, GW7, GW8)</f>
        <v>88.592347621851232</v>
      </c>
    </row>
    <row r="11" spans="1:412" ht="15.75" x14ac:dyDescent="0.25">
      <c r="B11" t="s">
        <v>600</v>
      </c>
      <c r="C11" t="s">
        <v>369</v>
      </c>
      <c r="D11" s="3" t="s">
        <v>607</v>
      </c>
      <c r="E11">
        <v>5</v>
      </c>
      <c r="F11">
        <v>5</v>
      </c>
      <c r="I11" s="26" t="s">
        <v>770</v>
      </c>
      <c r="J11" s="17">
        <v>0.75</v>
      </c>
      <c r="O11" s="18" t="s">
        <v>724</v>
      </c>
      <c r="U11" s="18" t="s">
        <v>405</v>
      </c>
      <c r="AA11" s="18" t="s">
        <v>669</v>
      </c>
      <c r="AG11" s="18" t="s">
        <v>563</v>
      </c>
      <c r="AM11" s="18" t="s">
        <v>669</v>
      </c>
      <c r="AR11" s="17" t="s">
        <v>765</v>
      </c>
      <c r="AS11" s="18">
        <v>1</v>
      </c>
      <c r="AW11" s="18" t="s">
        <v>726</v>
      </c>
      <c r="AX11" s="18">
        <v>1</v>
      </c>
      <c r="BB11" s="18" t="s">
        <v>727</v>
      </c>
      <c r="BG11" s="34" t="s">
        <v>728</v>
      </c>
      <c r="BH11" s="18">
        <v>1</v>
      </c>
      <c r="BL11" s="18" t="s">
        <v>411</v>
      </c>
      <c r="BQ11" s="33" t="s">
        <v>779</v>
      </c>
      <c r="BR11" s="18">
        <v>0.25</v>
      </c>
      <c r="BV11" s="33" t="s">
        <v>730</v>
      </c>
      <c r="BW11" s="18">
        <v>1</v>
      </c>
      <c r="CA11" s="33" t="s">
        <v>731</v>
      </c>
      <c r="CB11" s="18">
        <v>1</v>
      </c>
      <c r="CF11" s="33" t="s">
        <v>732</v>
      </c>
      <c r="CG11" s="18">
        <v>1</v>
      </c>
      <c r="CK11" s="33" t="s">
        <v>733</v>
      </c>
      <c r="CL11" s="18">
        <v>1</v>
      </c>
      <c r="CP11" s="18" t="s">
        <v>412</v>
      </c>
      <c r="CU11" s="18" t="s">
        <v>780</v>
      </c>
      <c r="CV11">
        <v>0</v>
      </c>
      <c r="CZ11" s="33" t="s">
        <v>734</v>
      </c>
      <c r="DA11" s="18">
        <v>1</v>
      </c>
      <c r="DE11" s="18" t="s">
        <v>450</v>
      </c>
      <c r="DF11" s="18">
        <v>1</v>
      </c>
      <c r="DJ11" s="18" t="s">
        <v>756</v>
      </c>
      <c r="DK11" s="18">
        <v>1</v>
      </c>
      <c r="DO11" s="33" t="s">
        <v>757</v>
      </c>
      <c r="DP11" s="18">
        <v>0.75</v>
      </c>
      <c r="DQ11">
        <v>44</v>
      </c>
      <c r="DR11">
        <v>44</v>
      </c>
      <c r="DU11" s="17" t="s">
        <v>746</v>
      </c>
      <c r="DV11" s="18">
        <f>(DR11/DQ11)</f>
        <v>1</v>
      </c>
      <c r="DW11">
        <v>2</v>
      </c>
      <c r="DX11">
        <v>2</v>
      </c>
      <c r="EA11" s="18" t="s">
        <v>758</v>
      </c>
      <c r="EB11" s="18">
        <f>(DX11/DW11)</f>
        <v>1</v>
      </c>
      <c r="EC11">
        <v>23</v>
      </c>
      <c r="ED11">
        <v>23</v>
      </c>
      <c r="EG11" t="s">
        <v>781</v>
      </c>
      <c r="EH11">
        <v>1</v>
      </c>
      <c r="EL11" s="33" t="s">
        <v>761</v>
      </c>
      <c r="EM11" s="18">
        <v>0.75</v>
      </c>
      <c r="EQ11" s="18" t="s">
        <v>571</v>
      </c>
      <c r="ER11" s="18">
        <v>1</v>
      </c>
      <c r="EV11" s="18" t="s">
        <v>782</v>
      </c>
      <c r="EW11">
        <v>1</v>
      </c>
      <c r="FA11" s="18" t="s">
        <v>640</v>
      </c>
      <c r="FF11" s="18" t="s">
        <v>768</v>
      </c>
      <c r="FG11" s="17">
        <v>1</v>
      </c>
      <c r="FK11" s="18" t="s">
        <v>681</v>
      </c>
      <c r="FL11" s="18">
        <v>1</v>
      </c>
      <c r="FP11" s="18" t="s">
        <v>741</v>
      </c>
      <c r="FQ11" s="18">
        <v>1</v>
      </c>
      <c r="FU11" s="18" t="s">
        <v>446</v>
      </c>
      <c r="FZ11" s="18" t="s">
        <v>576</v>
      </c>
      <c r="GE11" s="18" t="s">
        <v>576</v>
      </c>
      <c r="GJ11" s="18" t="s">
        <v>576</v>
      </c>
      <c r="GL11">
        <v>765</v>
      </c>
      <c r="GM11">
        <v>25</v>
      </c>
      <c r="GP11" t="s">
        <v>783</v>
      </c>
      <c r="GQ11" s="18">
        <f>(GL11-GM11)/GL11</f>
        <v>0.9673202614379085</v>
      </c>
      <c r="GU11" s="18" t="s">
        <v>764</v>
      </c>
      <c r="GV11" s="18">
        <v>0.75</v>
      </c>
      <c r="GW11" s="28">
        <f xml:space="preserve"> AVERAGE(J11, P11, V11, AB11, AH11, AN11, AS11, AX11, BC11, BH11, BM11, BR11, BW11, CB11, CG11, CL11, CQ11, CV11, DA11, DF11, DK11, DP11, DV11, EB11, EH11, EM11, ER11, EW11, FB11, FG11, FL11, FQ11, FV11, GA11, GF11, GK11, GQ11, GV11)*100</f>
        <v>88.869281045751634</v>
      </c>
    </row>
    <row r="12" spans="1:412" ht="15.75" x14ac:dyDescent="0.25">
      <c r="C12" t="s">
        <v>609</v>
      </c>
      <c r="D12" s="10" t="s">
        <v>608</v>
      </c>
      <c r="E12">
        <v>5</v>
      </c>
      <c r="F12">
        <v>5</v>
      </c>
      <c r="I12" s="26" t="s">
        <v>755</v>
      </c>
      <c r="J12" s="17">
        <f>(F12/E12)</f>
        <v>1</v>
      </c>
      <c r="O12" s="18" t="s">
        <v>724</v>
      </c>
      <c r="U12" s="18" t="s">
        <v>405</v>
      </c>
      <c r="AA12" s="18" t="s">
        <v>669</v>
      </c>
      <c r="AG12" s="18" t="s">
        <v>563</v>
      </c>
      <c r="AM12" s="18" t="s">
        <v>669</v>
      </c>
      <c r="AR12" s="17" t="s">
        <v>765</v>
      </c>
      <c r="AS12" s="18">
        <v>1</v>
      </c>
      <c r="AW12" s="18" t="s">
        <v>726</v>
      </c>
      <c r="AX12" s="18">
        <v>1</v>
      </c>
      <c r="BB12" s="18" t="s">
        <v>727</v>
      </c>
      <c r="BG12" s="34" t="s">
        <v>728</v>
      </c>
      <c r="BH12" s="18">
        <v>1</v>
      </c>
      <c r="BL12" s="18" t="s">
        <v>411</v>
      </c>
      <c r="BQ12" s="33" t="s">
        <v>779</v>
      </c>
      <c r="BR12" s="18">
        <v>0.25</v>
      </c>
      <c r="BV12" s="33" t="s">
        <v>730</v>
      </c>
      <c r="BW12" s="18">
        <v>1</v>
      </c>
      <c r="CA12" s="33" t="s">
        <v>731</v>
      </c>
      <c r="CB12" s="18">
        <v>1</v>
      </c>
      <c r="CF12" s="33" t="s">
        <v>732</v>
      </c>
      <c r="CG12" s="18">
        <v>1</v>
      </c>
      <c r="CK12" s="33" t="s">
        <v>733</v>
      </c>
      <c r="CL12" s="18">
        <v>1</v>
      </c>
      <c r="CP12" s="18" t="s">
        <v>412</v>
      </c>
      <c r="CU12" s="18" t="s">
        <v>413</v>
      </c>
      <c r="CZ12" s="33" t="s">
        <v>744</v>
      </c>
      <c r="DE12" s="18" t="s">
        <v>450</v>
      </c>
      <c r="DF12" s="18">
        <v>1</v>
      </c>
      <c r="DJ12" s="18" t="s">
        <v>756</v>
      </c>
      <c r="DK12" s="18">
        <v>1</v>
      </c>
      <c r="DO12" s="33" t="s">
        <v>757</v>
      </c>
      <c r="DP12" s="18">
        <v>0.75</v>
      </c>
      <c r="DQ12">
        <v>90</v>
      </c>
      <c r="DR12">
        <v>90</v>
      </c>
      <c r="DU12" s="17" t="s">
        <v>746</v>
      </c>
      <c r="DV12" s="18">
        <f>(DR12/DQ12)</f>
        <v>1</v>
      </c>
      <c r="DW12">
        <v>2</v>
      </c>
      <c r="DX12">
        <v>2</v>
      </c>
      <c r="EA12" s="18" t="s">
        <v>758</v>
      </c>
      <c r="EB12" s="18">
        <f>(DX12/DW12)</f>
        <v>1</v>
      </c>
      <c r="EC12">
        <v>28</v>
      </c>
      <c r="ED12">
        <v>28</v>
      </c>
      <c r="EG12" t="s">
        <v>784</v>
      </c>
      <c r="EH12">
        <v>1</v>
      </c>
      <c r="EL12" s="33" t="s">
        <v>761</v>
      </c>
      <c r="EM12" s="18">
        <v>0.75</v>
      </c>
      <c r="EQ12" s="18" t="s">
        <v>571</v>
      </c>
      <c r="ER12" s="18">
        <v>1</v>
      </c>
      <c r="EV12" s="18" t="s">
        <v>782</v>
      </c>
      <c r="EW12" s="17">
        <v>1</v>
      </c>
      <c r="FA12" s="18" t="s">
        <v>640</v>
      </c>
      <c r="FF12" s="18" t="s">
        <v>768</v>
      </c>
      <c r="FG12" s="17">
        <v>1</v>
      </c>
      <c r="FK12" s="18" t="s">
        <v>681</v>
      </c>
      <c r="FL12" s="18">
        <v>1</v>
      </c>
      <c r="FP12" s="18" t="s">
        <v>741</v>
      </c>
      <c r="FQ12" s="18">
        <v>1</v>
      </c>
      <c r="FU12" s="18" t="s">
        <v>446</v>
      </c>
      <c r="FZ12" s="18" t="s">
        <v>576</v>
      </c>
      <c r="GE12" s="18" t="s">
        <v>576</v>
      </c>
      <c r="GJ12" s="18" t="s">
        <v>576</v>
      </c>
      <c r="GL12">
        <v>1136</v>
      </c>
      <c r="GM12">
        <v>37</v>
      </c>
      <c r="GP12" t="s">
        <v>785</v>
      </c>
      <c r="GQ12" s="18">
        <f>(GL12-GM12)/GL12</f>
        <v>0.96742957746478875</v>
      </c>
      <c r="GU12" s="18" t="s">
        <v>764</v>
      </c>
      <c r="GV12" s="18">
        <v>0.75</v>
      </c>
      <c r="GW12" s="28">
        <f xml:space="preserve"> AVERAGE(J12, P12, V12, AB12, AH12, AN12, AS12, AX12, BC12, BH12, BM12, BR12, BW12, CB12, CG12, CL12, CQ12, CV12, DA12, DF12, DK12, DP12, DV12, EB12, EH12, EM12, ER12, EW12, FB12, FG12, FL12, FQ12, FV12, GA12, GF12, GK12, GQ12, GV12)*100</f>
        <v>93.33665033680343</v>
      </c>
    </row>
    <row r="13" spans="1:412" ht="15.75" x14ac:dyDescent="0.25">
      <c r="C13" t="s">
        <v>611</v>
      </c>
      <c r="D13" s="10" t="s">
        <v>610</v>
      </c>
      <c r="E13">
        <v>4</v>
      </c>
      <c r="F13">
        <v>4</v>
      </c>
      <c r="I13" s="26" t="s">
        <v>755</v>
      </c>
      <c r="J13" s="17">
        <f>(F13/E13)</f>
        <v>1</v>
      </c>
      <c r="O13" s="18" t="s">
        <v>724</v>
      </c>
      <c r="U13" s="18" t="s">
        <v>405</v>
      </c>
      <c r="AA13" s="18" t="s">
        <v>669</v>
      </c>
      <c r="AG13" s="18" t="s">
        <v>563</v>
      </c>
      <c r="AM13" s="18" t="s">
        <v>669</v>
      </c>
      <c r="AR13" s="17" t="s">
        <v>765</v>
      </c>
      <c r="AS13" s="18">
        <v>1</v>
      </c>
      <c r="AW13" s="18" t="s">
        <v>726</v>
      </c>
      <c r="AX13" s="18">
        <v>1</v>
      </c>
      <c r="BB13" s="18" t="s">
        <v>727</v>
      </c>
      <c r="BG13" s="34" t="s">
        <v>728</v>
      </c>
      <c r="BH13" s="18">
        <v>1</v>
      </c>
      <c r="BL13" s="18" t="s">
        <v>411</v>
      </c>
      <c r="BQ13" s="33" t="s">
        <v>779</v>
      </c>
      <c r="BR13" s="18">
        <v>0.25</v>
      </c>
      <c r="BV13" s="33" t="s">
        <v>730</v>
      </c>
      <c r="BW13" s="18">
        <v>1</v>
      </c>
      <c r="CA13" s="33" t="s">
        <v>731</v>
      </c>
      <c r="CB13" s="18">
        <v>1</v>
      </c>
      <c r="CF13" s="33" t="s">
        <v>732</v>
      </c>
      <c r="CG13" s="18">
        <v>1</v>
      </c>
      <c r="CK13" s="33" t="s">
        <v>733</v>
      </c>
      <c r="CL13" s="18">
        <v>1</v>
      </c>
      <c r="CP13" s="18" t="s">
        <v>412</v>
      </c>
      <c r="CU13" s="18" t="s">
        <v>413</v>
      </c>
      <c r="CZ13" s="33" t="s">
        <v>744</v>
      </c>
      <c r="DE13" s="18" t="s">
        <v>450</v>
      </c>
      <c r="DF13" s="18">
        <v>1</v>
      </c>
      <c r="DJ13" s="18" t="s">
        <v>756</v>
      </c>
      <c r="DK13" s="18">
        <v>1</v>
      </c>
      <c r="DO13" s="33" t="s">
        <v>757</v>
      </c>
      <c r="DP13" s="18">
        <v>0.75</v>
      </c>
      <c r="DQ13">
        <v>74</v>
      </c>
      <c r="DR13">
        <v>74</v>
      </c>
      <c r="DU13" s="17" t="s">
        <v>746</v>
      </c>
      <c r="DV13" s="18">
        <f>(DR13/DQ13)</f>
        <v>1</v>
      </c>
      <c r="DW13">
        <v>2</v>
      </c>
      <c r="DX13">
        <v>2</v>
      </c>
      <c r="EA13" s="18" t="s">
        <v>758</v>
      </c>
      <c r="EB13" s="18">
        <f>(DX13/DW13)</f>
        <v>1</v>
      </c>
      <c r="EC13">
        <v>24</v>
      </c>
      <c r="ED13">
        <v>24</v>
      </c>
      <c r="EG13" t="s">
        <v>786</v>
      </c>
      <c r="EH13">
        <v>1</v>
      </c>
      <c r="EL13" s="33" t="s">
        <v>761</v>
      </c>
      <c r="EM13" s="18">
        <v>0.75</v>
      </c>
      <c r="EQ13" s="18" t="s">
        <v>571</v>
      </c>
      <c r="ER13" s="18">
        <v>1</v>
      </c>
      <c r="EV13" s="18" t="s">
        <v>782</v>
      </c>
      <c r="EW13" s="17">
        <v>1</v>
      </c>
      <c r="FA13" s="18" t="s">
        <v>640</v>
      </c>
      <c r="FF13" s="18" t="s">
        <v>768</v>
      </c>
      <c r="FG13" s="17">
        <v>1</v>
      </c>
      <c r="FK13" s="18" t="s">
        <v>681</v>
      </c>
      <c r="FL13" s="18">
        <v>1</v>
      </c>
      <c r="FP13" s="18" t="s">
        <v>741</v>
      </c>
      <c r="FQ13" s="18">
        <v>1</v>
      </c>
      <c r="FU13" s="18" t="s">
        <v>446</v>
      </c>
      <c r="FZ13" s="18" t="s">
        <v>576</v>
      </c>
      <c r="GE13" s="18" t="s">
        <v>576</v>
      </c>
      <c r="GJ13" s="18" t="s">
        <v>576</v>
      </c>
      <c r="GL13">
        <v>615</v>
      </c>
      <c r="GM13">
        <v>73</v>
      </c>
      <c r="GP13" t="s">
        <v>787</v>
      </c>
      <c r="GQ13" s="18">
        <f>(GL13-GM13)/GL13</f>
        <v>0.88130081300813012</v>
      </c>
      <c r="GU13" s="18" t="s">
        <v>764</v>
      </c>
      <c r="GV13" s="18">
        <v>0.75</v>
      </c>
      <c r="GW13" s="28">
        <f xml:space="preserve"> AVERAGE(J13, P13, V13, AB13, AH13, AN13, AS13, AX13, BC13, BH13, BM13, BR13, BW13, CB13, CG13, CL13, CQ13, CV13, DA13, DF13, DK13, DP13, DV13, EB13, EH13, EM13, ER13, EW13, FB13, FG13, FL13, FQ13, FV13, GA13, GF13, GK13, GQ13, GV13)*100</f>
        <v>92.962177447861436</v>
      </c>
    </row>
    <row r="14" spans="1:412" x14ac:dyDescent="0.25">
      <c r="GW14" s="28">
        <f>AVERAGE(GW11, GW12, GW13)</f>
        <v>91.722702943472157</v>
      </c>
    </row>
    <row r="17" spans="1:205" s="17" customFormat="1" x14ac:dyDescent="0.25">
      <c r="A17" s="17" t="s">
        <v>345</v>
      </c>
      <c r="I17" s="17" t="s">
        <v>345</v>
      </c>
      <c r="J17" s="18">
        <f xml:space="preserve"> COUNTIF(J1:J14, 1)</f>
        <v>3</v>
      </c>
      <c r="O17" s="17" t="s">
        <v>345</v>
      </c>
      <c r="P17" s="18">
        <f xml:space="preserve"> COUNTIF(P1:P14, 1)</f>
        <v>0</v>
      </c>
      <c r="U17" s="17" t="s">
        <v>345</v>
      </c>
      <c r="V17" s="18">
        <f xml:space="preserve"> COUNTIF(V1:V14, 1)</f>
        <v>1</v>
      </c>
      <c r="AA17" s="17" t="s">
        <v>345</v>
      </c>
      <c r="AB17" s="18">
        <f xml:space="preserve"> COUNTIF(AB1:AB14, 1)</f>
        <v>0</v>
      </c>
      <c r="AG17" s="17" t="s">
        <v>345</v>
      </c>
      <c r="AH17" s="18">
        <f xml:space="preserve"> COUNTIF(AH1:AH14, 1)</f>
        <v>0</v>
      </c>
      <c r="AM17" s="17" t="s">
        <v>345</v>
      </c>
      <c r="AN17" s="18">
        <f xml:space="preserve"> COUNTIF(AN1:AN14, 1)</f>
        <v>0</v>
      </c>
      <c r="AR17" s="17" t="s">
        <v>345</v>
      </c>
      <c r="AS17" s="18">
        <f xml:space="preserve"> COUNTIF(AS1:AS14, 1)</f>
        <v>5</v>
      </c>
      <c r="BB17" s="17" t="s">
        <v>345</v>
      </c>
      <c r="BC17" s="18">
        <f xml:space="preserve"> COUNTIF(BC1:BC14, 1)</f>
        <v>0</v>
      </c>
      <c r="BG17" s="17" t="s">
        <v>345</v>
      </c>
      <c r="BH17" s="18">
        <f xml:space="preserve"> COUNTIF(BH1:BH14, 1)</f>
        <v>9</v>
      </c>
      <c r="BL17" s="17" t="s">
        <v>345</v>
      </c>
      <c r="BM17" s="18">
        <f xml:space="preserve"> COUNTIF(BM1:BM14, 1)</f>
        <v>0</v>
      </c>
      <c r="BQ17" s="17" t="s">
        <v>345</v>
      </c>
      <c r="BR17" s="18">
        <f xml:space="preserve"> COUNTIF(BR1:BR14, 1)</f>
        <v>0</v>
      </c>
      <c r="BV17" s="17" t="s">
        <v>345</v>
      </c>
      <c r="BW17" s="18">
        <f xml:space="preserve"> COUNTIF(BW1:BW14, 1)</f>
        <v>9</v>
      </c>
      <c r="CA17" s="17" t="s">
        <v>345</v>
      </c>
      <c r="CB17" s="18">
        <f xml:space="preserve"> COUNTIF(CB1:CB14, 1)</f>
        <v>9</v>
      </c>
      <c r="CF17" s="17" t="s">
        <v>345</v>
      </c>
      <c r="CG17" s="18">
        <f xml:space="preserve"> COUNTIF(CG1:CG14, 1)</f>
        <v>9</v>
      </c>
      <c r="CK17" s="17" t="s">
        <v>345</v>
      </c>
      <c r="CL17" s="18">
        <f xml:space="preserve"> COUNTIF(CL1:CL14, 1)</f>
        <v>9</v>
      </c>
      <c r="CP17" s="17" t="s">
        <v>345</v>
      </c>
      <c r="CQ17" s="18">
        <f xml:space="preserve"> COUNTIF(CQ1:CQ14, 1)</f>
        <v>0</v>
      </c>
      <c r="CU17" s="17" t="s">
        <v>345</v>
      </c>
      <c r="CV17" s="18">
        <f xml:space="preserve"> COUNTIF(CV1:CV14, 1)</f>
        <v>0</v>
      </c>
      <c r="CZ17" s="17" t="s">
        <v>345</v>
      </c>
      <c r="DA17" s="18">
        <f xml:space="preserve"> COUNTIF(DA1:DA14, 1)</f>
        <v>4</v>
      </c>
      <c r="DE17" s="17" t="s">
        <v>345</v>
      </c>
      <c r="DF17" s="18">
        <f xml:space="preserve"> COUNTIF(DF1:DF14, 1)</f>
        <v>9</v>
      </c>
      <c r="DJ17" s="17" t="s">
        <v>345</v>
      </c>
      <c r="DK17" s="18">
        <f xml:space="preserve"> COUNTIF(DK1:DK14, 1)</f>
        <v>8</v>
      </c>
      <c r="DO17" s="17" t="s">
        <v>345</v>
      </c>
      <c r="DP17" s="18">
        <f xml:space="preserve"> COUNTIF(DP1:DP14, 1)</f>
        <v>3</v>
      </c>
      <c r="DU17" s="17" t="s">
        <v>345</v>
      </c>
      <c r="DV17" s="18">
        <f xml:space="preserve"> COUNTIF(DV1:DV14, 1)</f>
        <v>7</v>
      </c>
      <c r="EA17" s="17" t="s">
        <v>345</v>
      </c>
      <c r="EB17" s="18">
        <f xml:space="preserve"> COUNTIF(EB1:EB14, 1)</f>
        <v>9</v>
      </c>
      <c r="EG17" s="17" t="s">
        <v>345</v>
      </c>
      <c r="EH17" s="18">
        <f xml:space="preserve"> COUNTIF(EH1:EH14, 1)</f>
        <v>9</v>
      </c>
      <c r="EL17" s="17" t="s">
        <v>345</v>
      </c>
      <c r="EM17" s="18">
        <f xml:space="preserve"> COUNTIF(EM1:EM14, 1)</f>
        <v>0</v>
      </c>
      <c r="FP17" s="17" t="s">
        <v>345</v>
      </c>
      <c r="FQ17" s="18">
        <f xml:space="preserve"> COUNTIF(FQ1:FQ14, 1)</f>
        <v>9</v>
      </c>
      <c r="FU17" s="17" t="s">
        <v>345</v>
      </c>
      <c r="FV17" s="18">
        <f xml:space="preserve"> COUNTIF(FV1:FV14, 1)</f>
        <v>0</v>
      </c>
      <c r="FZ17" s="17" t="s">
        <v>345</v>
      </c>
      <c r="GA17" s="18">
        <f xml:space="preserve"> COUNTIF(GA1:GA14, 1)</f>
        <v>0</v>
      </c>
      <c r="GE17" s="17" t="s">
        <v>345</v>
      </c>
      <c r="GF17" s="18">
        <f xml:space="preserve"> COUNTIF(GF1:GF14, 1)</f>
        <v>0</v>
      </c>
      <c r="GJ17" s="17" t="s">
        <v>345</v>
      </c>
      <c r="GK17" s="18">
        <f xml:space="preserve"> COUNTIF(GK1:GK14, 1)</f>
        <v>0</v>
      </c>
      <c r="GP17" s="17" t="s">
        <v>345</v>
      </c>
      <c r="GQ17" s="18">
        <f xml:space="preserve"> COUNTIF(GQ1:GQ14, 1)</f>
        <v>0</v>
      </c>
      <c r="GV17" s="18"/>
      <c r="GW17" s="18"/>
    </row>
    <row r="18" spans="1:205" s="17" customFormat="1" x14ac:dyDescent="0.25">
      <c r="A18" s="17" t="s">
        <v>344</v>
      </c>
      <c r="I18" s="17" t="s">
        <v>344</v>
      </c>
      <c r="J18" s="17">
        <f xml:space="preserve"> AVERAGE(J1:J14)</f>
        <v>0.78125</v>
      </c>
      <c r="O18" s="17" t="s">
        <v>344</v>
      </c>
      <c r="P18" s="17" t="e">
        <f xml:space="preserve"> AVERAGE(P1:P14)</f>
        <v>#DIV/0!</v>
      </c>
      <c r="U18" s="17" t="s">
        <v>344</v>
      </c>
      <c r="V18" s="17" t="e">
        <f>AVERAGE(#REF!)</f>
        <v>#REF!</v>
      </c>
      <c r="AA18" s="17" t="s">
        <v>344</v>
      </c>
      <c r="AB18" s="17" t="e">
        <f>AVERAGE(#REF!)</f>
        <v>#REF!</v>
      </c>
      <c r="AG18" s="17" t="s">
        <v>344</v>
      </c>
      <c r="AH18" s="17" t="e">
        <f>AVERAGE(#REF!)</f>
        <v>#REF!</v>
      </c>
      <c r="AM18" s="17" t="s">
        <v>344</v>
      </c>
      <c r="AN18" s="17" t="e">
        <f>AVERAGE(#REF!)</f>
        <v>#REF!</v>
      </c>
      <c r="AR18" s="17" t="s">
        <v>344</v>
      </c>
      <c r="AS18" s="17">
        <f xml:space="preserve"> AVERAGE(AS1:AS14)</f>
        <v>0.88888888888888884</v>
      </c>
      <c r="BB18" s="17" t="s">
        <v>344</v>
      </c>
      <c r="BC18" s="17" t="e">
        <f xml:space="preserve"> AVERAGE(BC1:BC14)</f>
        <v>#DIV/0!</v>
      </c>
      <c r="BG18" s="17" t="s">
        <v>344</v>
      </c>
      <c r="BH18" s="17">
        <f xml:space="preserve"> AVERAGE(BH1:BH14)</f>
        <v>1</v>
      </c>
      <c r="BL18" s="17" t="s">
        <v>344</v>
      </c>
      <c r="BM18" s="17" t="e">
        <f xml:space="preserve"> AVERAGE(BM1:BM14)</f>
        <v>#DIV/0!</v>
      </c>
      <c r="BQ18" s="17" t="s">
        <v>344</v>
      </c>
      <c r="BR18" s="17">
        <f xml:space="preserve"> AVERAGE(BR1:BR14)</f>
        <v>0.41666666666666669</v>
      </c>
      <c r="BV18" s="17" t="s">
        <v>344</v>
      </c>
      <c r="BW18" s="17">
        <f xml:space="preserve"> AVERAGE(BW1:BW14)</f>
        <v>1</v>
      </c>
      <c r="CA18" s="17" t="s">
        <v>344</v>
      </c>
      <c r="CB18" s="17">
        <f xml:space="preserve"> AVERAGE(CB1:CB14)</f>
        <v>1</v>
      </c>
      <c r="CF18" s="17" t="s">
        <v>344</v>
      </c>
      <c r="CG18" s="17">
        <f xml:space="preserve"> AVERAGE(CG1:CG14)</f>
        <v>1</v>
      </c>
      <c r="CK18" s="17" t="s">
        <v>344</v>
      </c>
      <c r="CL18" s="17">
        <f xml:space="preserve"> AVERAGE(CL1:CL14)</f>
        <v>1</v>
      </c>
      <c r="CP18" s="17" t="s">
        <v>344</v>
      </c>
      <c r="CQ18" s="17" t="e">
        <f xml:space="preserve"> AVERAGE(CQ1:CQ14)</f>
        <v>#DIV/0!</v>
      </c>
      <c r="CU18" s="17" t="s">
        <v>344</v>
      </c>
      <c r="CV18" s="17">
        <f xml:space="preserve"> AVERAGE(CV1:CV14)</f>
        <v>0</v>
      </c>
      <c r="CZ18" s="17" t="s">
        <v>344</v>
      </c>
      <c r="DA18" s="17">
        <f xml:space="preserve"> AVERAGE(DA1:DA14)</f>
        <v>1</v>
      </c>
      <c r="DE18" s="17" t="s">
        <v>344</v>
      </c>
      <c r="DF18" s="17">
        <f xml:space="preserve"> AVERAGE(DF1:DF14)</f>
        <v>1</v>
      </c>
      <c r="DJ18" s="17" t="s">
        <v>344</v>
      </c>
      <c r="DK18" s="17">
        <f xml:space="preserve"> AVERAGE(DK1:DK14)</f>
        <v>0.97222222222222221</v>
      </c>
      <c r="DO18" s="17" t="s">
        <v>344</v>
      </c>
      <c r="DP18" s="17">
        <f xml:space="preserve"> AVERAGE(DP1:DP14)</f>
        <v>0.83333333333333337</v>
      </c>
      <c r="DU18" s="17" t="s">
        <v>344</v>
      </c>
      <c r="DV18" s="17">
        <f xml:space="preserve"> AVERAGE(DV1:DV14)</f>
        <v>0.97878702924960281</v>
      </c>
      <c r="EA18" s="17" t="s">
        <v>344</v>
      </c>
      <c r="EB18" s="17">
        <f xml:space="preserve"> AVERAGE(EB1:EB14)</f>
        <v>1</v>
      </c>
      <c r="EG18" s="17" t="s">
        <v>344</v>
      </c>
      <c r="EH18" s="17">
        <f xml:space="preserve"> AVERAGE(EH1:EH14)</f>
        <v>1</v>
      </c>
      <c r="EL18" s="17" t="s">
        <v>344</v>
      </c>
      <c r="EM18" s="17">
        <f xml:space="preserve"> AVERAGE(EM1:EM14)</f>
        <v>0.75</v>
      </c>
      <c r="FP18" s="17" t="s">
        <v>344</v>
      </c>
      <c r="FQ18" s="17">
        <f xml:space="preserve"> AVERAGE(FQ1:FQ14)</f>
        <v>1</v>
      </c>
      <c r="FU18" s="17" t="s">
        <v>344</v>
      </c>
      <c r="FV18" s="17" t="e">
        <f xml:space="preserve"> AVERAGE(FV1:FV14)</f>
        <v>#DIV/0!</v>
      </c>
      <c r="FZ18" s="17" t="s">
        <v>344</v>
      </c>
      <c r="GA18" s="17" t="e">
        <f xml:space="preserve"> AVERAGE(GA1:GA14)</f>
        <v>#DIV/0!</v>
      </c>
      <c r="GE18" s="17" t="s">
        <v>344</v>
      </c>
      <c r="GF18" s="17" t="e">
        <f xml:space="preserve"> AVERAGE(GF1:GF14)</f>
        <v>#DIV/0!</v>
      </c>
      <c r="GJ18" s="17" t="s">
        <v>344</v>
      </c>
      <c r="GK18" s="17" t="e">
        <f xml:space="preserve"> AVERAGE(GK1:GK14)</f>
        <v>#DIV/0!</v>
      </c>
      <c r="GP18" s="17" t="s">
        <v>344</v>
      </c>
      <c r="GQ18" s="17">
        <f xml:space="preserve"> AVERAGE(GQ1:GQ14)</f>
        <v>0.92693342466364193</v>
      </c>
      <c r="GW18" s="18"/>
    </row>
    <row r="19" spans="1:205" s="18" customFormat="1" x14ac:dyDescent="0.25">
      <c r="A19" s="18" t="s">
        <v>788</v>
      </c>
      <c r="B19" s="18">
        <f>AVERAGE(GW6, GW10, GW14)</f>
        <v>88.261365674922502</v>
      </c>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23"/>
      <c r="BH19" s="23"/>
      <c r="BI19" s="17"/>
      <c r="BJ19" s="17"/>
      <c r="BK19" s="17"/>
      <c r="BL19" s="17"/>
      <c r="BM19" s="17"/>
      <c r="BN19" s="17"/>
      <c r="BO19" s="17"/>
      <c r="BP19" s="17"/>
      <c r="BQ19" s="23"/>
      <c r="BR19" s="23"/>
      <c r="BS19" s="17"/>
      <c r="BT19" s="17"/>
      <c r="BU19" s="17"/>
      <c r="BV19" s="23"/>
      <c r="BW19" s="23"/>
      <c r="BX19" s="17"/>
      <c r="BY19" s="17"/>
      <c r="BZ19" s="17"/>
      <c r="CA19" s="23"/>
      <c r="CB19" s="23"/>
      <c r="CC19" s="17"/>
      <c r="CD19" s="17"/>
      <c r="CE19" s="17"/>
      <c r="CF19" s="23"/>
      <c r="CG19" s="23"/>
      <c r="CH19" s="17"/>
      <c r="CI19" s="17"/>
      <c r="CJ19" s="17"/>
      <c r="CK19" s="23"/>
      <c r="CL19" s="23"/>
      <c r="CM19" s="17"/>
      <c r="CN19" s="17"/>
      <c r="CO19" s="17"/>
      <c r="CP19" s="17"/>
      <c r="CQ19" s="17"/>
      <c r="CR19" s="17"/>
      <c r="CS19" s="17"/>
      <c r="CT19" s="17"/>
      <c r="CU19" s="17"/>
      <c r="CV19" s="17"/>
      <c r="CW19" s="17"/>
      <c r="CX19" s="17"/>
      <c r="CY19" s="17"/>
      <c r="CZ19" s="23"/>
      <c r="DA19" s="23"/>
      <c r="DB19" s="17"/>
      <c r="DC19" s="17"/>
      <c r="DD19" s="17"/>
      <c r="DE19" s="17"/>
      <c r="DF19" s="17"/>
      <c r="DG19" s="17"/>
      <c r="DH19" s="17"/>
      <c r="DI19" s="17"/>
      <c r="DJ19" s="17"/>
      <c r="DK19" s="17"/>
      <c r="DL19" s="17"/>
      <c r="DM19" s="17"/>
      <c r="DN19" s="17"/>
      <c r="DO19" s="23"/>
      <c r="DP19" s="23"/>
      <c r="DQ19" s="17"/>
      <c r="DR19" s="17"/>
      <c r="DS19" s="17"/>
      <c r="DT19" s="17"/>
      <c r="DU19" s="17"/>
      <c r="DV19" s="17"/>
      <c r="DW19" s="17"/>
      <c r="DX19" s="17"/>
      <c r="DY19" s="17"/>
      <c r="DZ19" s="17"/>
      <c r="EA19" s="17"/>
      <c r="EB19" s="17"/>
      <c r="EC19" s="17"/>
      <c r="ED19" s="17"/>
      <c r="EE19" s="17"/>
      <c r="EF19" s="17"/>
      <c r="EG19" s="17"/>
      <c r="EH19" s="17"/>
      <c r="EI19" s="17"/>
      <c r="EJ19" s="17"/>
      <c r="EK19" s="17"/>
      <c r="EL19" s="23"/>
      <c r="EM19" s="23"/>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row>
    <row r="20" spans="1:205" s="18" customFormat="1" x14ac:dyDescent="0.25">
      <c r="A20" s="17" t="s">
        <v>359</v>
      </c>
      <c r="B20" s="18">
        <v>0</v>
      </c>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23"/>
      <c r="BH20" s="23"/>
      <c r="BI20" s="17"/>
      <c r="BJ20" s="17"/>
      <c r="BK20" s="17"/>
      <c r="BL20" s="17"/>
      <c r="BM20" s="17"/>
      <c r="BN20" s="17"/>
      <c r="BO20" s="17"/>
      <c r="BP20" s="17"/>
      <c r="BQ20" s="23"/>
      <c r="BR20" s="23"/>
      <c r="BS20" s="17"/>
      <c r="BT20" s="17"/>
      <c r="BU20" s="17"/>
      <c r="BV20" s="23"/>
      <c r="BW20" s="23"/>
      <c r="BX20" s="17"/>
      <c r="BY20" s="17"/>
      <c r="BZ20" s="17"/>
      <c r="CA20" s="23"/>
      <c r="CB20" s="23"/>
      <c r="CC20" s="17"/>
      <c r="CD20" s="17"/>
      <c r="CE20" s="17"/>
      <c r="CF20" s="23"/>
      <c r="CG20" s="23"/>
      <c r="CH20" s="17"/>
      <c r="CI20" s="17"/>
      <c r="CJ20" s="17"/>
      <c r="CK20" s="23"/>
      <c r="CL20" s="23"/>
      <c r="CM20" s="17"/>
      <c r="CN20" s="17"/>
      <c r="CO20" s="17"/>
      <c r="CP20" s="17"/>
      <c r="CQ20" s="17"/>
      <c r="CR20" s="17"/>
      <c r="CS20" s="17"/>
      <c r="CT20" s="17"/>
      <c r="CU20" s="17"/>
      <c r="CV20" s="17"/>
      <c r="CW20" s="17"/>
      <c r="CX20" s="17"/>
      <c r="CY20" s="17"/>
      <c r="CZ20" s="23"/>
      <c r="DA20" s="23"/>
      <c r="DB20" s="17"/>
      <c r="DC20" s="17"/>
      <c r="DD20" s="17"/>
      <c r="DE20" s="17"/>
      <c r="DF20" s="17"/>
      <c r="DG20" s="17"/>
      <c r="DH20" s="17"/>
      <c r="DI20" s="17"/>
      <c r="DJ20" s="17"/>
      <c r="DK20" s="17"/>
      <c r="DL20" s="17"/>
      <c r="DM20" s="17"/>
      <c r="DN20" s="17"/>
      <c r="DO20" s="23"/>
      <c r="DP20" s="23"/>
      <c r="DQ20" s="17"/>
      <c r="DR20" s="17"/>
      <c r="DS20" s="17"/>
      <c r="DT20" s="17"/>
      <c r="DU20" s="17"/>
      <c r="DV20" s="17"/>
      <c r="DW20" s="17"/>
      <c r="DX20" s="17"/>
      <c r="DY20" s="17"/>
      <c r="DZ20" s="17"/>
      <c r="EA20" s="17"/>
      <c r="EB20" s="17"/>
      <c r="EC20" s="17"/>
      <c r="ED20" s="17"/>
      <c r="EE20" s="17"/>
      <c r="EF20" s="17"/>
      <c r="EG20" s="17"/>
      <c r="EH20" s="17"/>
      <c r="EI20" s="17"/>
      <c r="EJ20" s="17"/>
      <c r="EK20" s="17"/>
      <c r="EL20" s="23"/>
      <c r="EM20" s="23"/>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row>
    <row r="21" spans="1:205" s="17" customFormat="1" x14ac:dyDescent="0.25">
      <c r="A21" s="17" t="s">
        <v>347</v>
      </c>
      <c r="B21" s="17">
        <v>1</v>
      </c>
      <c r="BG21" s="23"/>
      <c r="BH21" s="23"/>
      <c r="BQ21" s="23"/>
      <c r="BR21" s="23"/>
      <c r="BV21" s="23"/>
      <c r="BW21" s="23"/>
      <c r="CA21" s="23"/>
      <c r="CB21" s="23"/>
      <c r="CF21" s="23"/>
      <c r="CG21" s="23"/>
      <c r="CK21" s="23"/>
      <c r="CL21" s="23"/>
      <c r="CZ21" s="23"/>
      <c r="DA21" s="23"/>
      <c r="DO21" s="23"/>
      <c r="DP21" s="23"/>
      <c r="EL21" s="23"/>
      <c r="EM21" s="23"/>
      <c r="GW21" s="18"/>
    </row>
  </sheetData>
  <mergeCells count="26">
    <mergeCell ref="CM1:CV1"/>
    <mergeCell ref="E1:J1"/>
    <mergeCell ref="K1:AN1"/>
    <mergeCell ref="AO1:BC1"/>
    <mergeCell ref="BD1:CB1"/>
    <mergeCell ref="CC1:CL1"/>
    <mergeCell ref="JZ1:KJ1"/>
    <mergeCell ref="CW1:DA1"/>
    <mergeCell ref="DB1:EM1"/>
    <mergeCell ref="EN1:EW1"/>
    <mergeCell ref="EX1:FQ1"/>
    <mergeCell ref="FR1:GK1"/>
    <mergeCell ref="GL1:GQ1"/>
    <mergeCell ref="GR1:GV1"/>
    <mergeCell ref="HB1:HG1"/>
    <mergeCell ref="HH1:IK1"/>
    <mergeCell ref="IL1:IZ1"/>
    <mergeCell ref="JA1:JY1"/>
    <mergeCell ref="OK1:OP1"/>
    <mergeCell ref="OQ1:OU1"/>
    <mergeCell ref="KK1:KT1"/>
    <mergeCell ref="KU1:KY1"/>
    <mergeCell ref="KZ1:MK1"/>
    <mergeCell ref="ML1:MV1"/>
    <mergeCell ref="MW1:NP1"/>
    <mergeCell ref="NQ1:OJ1"/>
  </mergeCells>
  <hyperlinks>
    <hyperlink ref="BF3" r:id="rId1"/>
    <hyperlink ref="GI3" r:id="rId2"/>
    <hyperlink ref="H3" r:id="rId3"/>
    <hyperlink ref="D3" r:id="rId4"/>
    <hyperlink ref="D4" r:id="rId5"/>
    <hyperlink ref="D5" r:id="rId6"/>
    <hyperlink ref="D7" r:id="rId7"/>
    <hyperlink ref="D8" r:id="rId8"/>
    <hyperlink ref="D9" r:id="rId9"/>
    <hyperlink ref="D11" r:id="rId10"/>
    <hyperlink ref="D12" r:id="rId11"/>
    <hyperlink ref="D13" r:id="rId12"/>
  </hyperlinks>
  <pageMargins left="0.7" right="0.7" top="0.75" bottom="0.75" header="0.3" footer="0.3"/>
  <pageSetup orientation="portrait"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6"/>
  <sheetViews>
    <sheetView topLeftCell="A24" workbookViewId="0">
      <selection activeCell="C41" sqref="C41"/>
    </sheetView>
  </sheetViews>
  <sheetFormatPr defaultColWidth="8.85546875" defaultRowHeight="15" x14ac:dyDescent="0.25"/>
  <cols>
    <col min="1" max="1" width="28.42578125" style="4" customWidth="1"/>
    <col min="2" max="2" width="89.140625" style="5" customWidth="1"/>
    <col min="3" max="3" width="112.42578125" customWidth="1"/>
  </cols>
  <sheetData>
    <row r="1" spans="1:5" x14ac:dyDescent="0.2">
      <c r="A1" s="4" t="s">
        <v>250</v>
      </c>
    </row>
    <row r="3" spans="1:5" ht="42.75" customHeight="1" x14ac:dyDescent="0.2">
      <c r="A3" s="6" t="s">
        <v>233</v>
      </c>
      <c r="B3" s="37" t="s">
        <v>316</v>
      </c>
      <c r="C3" s="37"/>
    </row>
    <row r="4" spans="1:5" ht="42.75" customHeight="1" x14ac:dyDescent="0.2">
      <c r="A4" s="6" t="s">
        <v>251</v>
      </c>
      <c r="B4" s="13" t="s">
        <v>252</v>
      </c>
      <c r="C4" s="13" t="s">
        <v>253</v>
      </c>
      <c r="D4" t="s">
        <v>254</v>
      </c>
      <c r="E4" t="s">
        <v>255</v>
      </c>
    </row>
    <row r="5" spans="1:5" ht="81.75" customHeight="1" x14ac:dyDescent="0.2">
      <c r="A5" s="4" t="s">
        <v>367</v>
      </c>
      <c r="B5" s="2" t="s">
        <v>362</v>
      </c>
      <c r="C5" t="s">
        <v>256</v>
      </c>
      <c r="D5" t="s">
        <v>363</v>
      </c>
      <c r="E5" s="2" t="s">
        <v>192</v>
      </c>
    </row>
    <row r="6" spans="1:5" x14ac:dyDescent="0.2">
      <c r="A6" s="4" t="s">
        <v>257</v>
      </c>
      <c r="B6" s="2" t="s">
        <v>258</v>
      </c>
      <c r="C6" t="s">
        <v>259</v>
      </c>
      <c r="D6" t="s">
        <v>364</v>
      </c>
      <c r="E6" t="s">
        <v>194</v>
      </c>
    </row>
    <row r="7" spans="1:5" s="9" customFormat="1" ht="32.1" x14ac:dyDescent="0.2">
      <c r="A7" s="7" t="s">
        <v>260</v>
      </c>
      <c r="B7" s="2" t="s">
        <v>195</v>
      </c>
      <c r="C7" s="8" t="s">
        <v>261</v>
      </c>
      <c r="D7" s="9" t="s">
        <v>262</v>
      </c>
      <c r="E7" s="9" t="s">
        <v>196</v>
      </c>
    </row>
    <row r="8" spans="1:5" s="9" customFormat="1" ht="32.1" x14ac:dyDescent="0.2">
      <c r="A8" s="7" t="s">
        <v>263</v>
      </c>
      <c r="B8" s="2" t="s">
        <v>349</v>
      </c>
      <c r="C8" s="8" t="s">
        <v>264</v>
      </c>
      <c r="D8" s="9" t="s">
        <v>365</v>
      </c>
      <c r="E8" s="9" t="s">
        <v>197</v>
      </c>
    </row>
    <row r="9" spans="1:5" s="9" customFormat="1" ht="32.1" x14ac:dyDescent="0.2">
      <c r="A9" s="7" t="s">
        <v>265</v>
      </c>
      <c r="B9" s="2" t="s">
        <v>266</v>
      </c>
      <c r="C9" s="8" t="s">
        <v>267</v>
      </c>
      <c r="D9" s="9" t="s">
        <v>268</v>
      </c>
      <c r="E9" s="9" t="s">
        <v>199</v>
      </c>
    </row>
    <row r="10" spans="1:5" s="9" customFormat="1" ht="32.1" x14ac:dyDescent="0.2">
      <c r="A10" s="7" t="s">
        <v>269</v>
      </c>
      <c r="B10" s="2" t="s">
        <v>350</v>
      </c>
      <c r="C10" s="8" t="s">
        <v>270</v>
      </c>
      <c r="D10" s="9" t="s">
        <v>271</v>
      </c>
      <c r="E10" s="9" t="s">
        <v>200</v>
      </c>
    </row>
    <row r="11" spans="1:5" s="9" customFormat="1" ht="409.6" x14ac:dyDescent="0.2">
      <c r="A11" s="7" t="s">
        <v>37</v>
      </c>
      <c r="B11" s="2" t="s">
        <v>366</v>
      </c>
      <c r="C11" s="8" t="s">
        <v>272</v>
      </c>
      <c r="D11" s="8" t="s">
        <v>273</v>
      </c>
      <c r="E11" s="9" t="s">
        <v>201</v>
      </c>
    </row>
    <row r="12" spans="1:5" s="9" customFormat="1" ht="15.95" x14ac:dyDescent="0.2">
      <c r="A12" s="7" t="s">
        <v>42</v>
      </c>
      <c r="B12" s="2" t="s">
        <v>274</v>
      </c>
      <c r="C12" s="8" t="s">
        <v>272</v>
      </c>
      <c r="D12" s="9" t="s">
        <v>275</v>
      </c>
      <c r="E12" s="9" t="s">
        <v>202</v>
      </c>
    </row>
    <row r="13" spans="1:5" s="9" customFormat="1" ht="15.95" x14ac:dyDescent="0.2">
      <c r="A13" s="7" t="s">
        <v>47</v>
      </c>
      <c r="B13" s="2" t="s">
        <v>276</v>
      </c>
      <c r="C13" s="8" t="s">
        <v>272</v>
      </c>
      <c r="D13" s="9" t="s">
        <v>277</v>
      </c>
      <c r="E13" s="9" t="s">
        <v>203</v>
      </c>
    </row>
    <row r="14" spans="1:5" s="9" customFormat="1" ht="15.95" x14ac:dyDescent="0.2">
      <c r="A14" s="7" t="s">
        <v>52</v>
      </c>
      <c r="B14" s="2" t="s">
        <v>278</v>
      </c>
      <c r="C14" s="8" t="s">
        <v>272</v>
      </c>
      <c r="D14" s="9" t="s">
        <v>279</v>
      </c>
      <c r="E14" s="9" t="s">
        <v>204</v>
      </c>
    </row>
    <row r="15" spans="1:5" s="9" customFormat="1" ht="15.95" x14ac:dyDescent="0.2">
      <c r="A15" s="7" t="s">
        <v>280</v>
      </c>
      <c r="B15" s="2" t="s">
        <v>281</v>
      </c>
      <c r="C15" s="8" t="s">
        <v>282</v>
      </c>
      <c r="D15" s="9" t="s">
        <v>283</v>
      </c>
      <c r="E15" s="9" t="s">
        <v>205</v>
      </c>
    </row>
    <row r="16" spans="1:5" s="9" customFormat="1" ht="15.95" x14ac:dyDescent="0.2">
      <c r="A16" s="7" t="s">
        <v>62</v>
      </c>
      <c r="B16" s="2" t="s">
        <v>352</v>
      </c>
      <c r="C16" s="8" t="s">
        <v>272</v>
      </c>
      <c r="D16" s="9" t="s">
        <v>284</v>
      </c>
      <c r="E16" s="9" t="s">
        <v>206</v>
      </c>
    </row>
    <row r="17" spans="1:5" s="9" customFormat="1" ht="15.95" x14ac:dyDescent="0.2">
      <c r="A17" s="7" t="s">
        <v>67</v>
      </c>
      <c r="B17" s="2" t="s">
        <v>285</v>
      </c>
      <c r="C17" s="8" t="s">
        <v>272</v>
      </c>
      <c r="D17" s="9" t="s">
        <v>286</v>
      </c>
      <c r="E17" s="9" t="s">
        <v>207</v>
      </c>
    </row>
    <row r="18" spans="1:5" s="9" customFormat="1" ht="15.95" x14ac:dyDescent="0.2">
      <c r="A18" s="7" t="s">
        <v>72</v>
      </c>
      <c r="B18" s="18" t="s">
        <v>353</v>
      </c>
      <c r="C18" s="8" t="s">
        <v>282</v>
      </c>
      <c r="D18" s="9" t="s">
        <v>287</v>
      </c>
      <c r="E18" s="9" t="s">
        <v>208</v>
      </c>
    </row>
    <row r="19" spans="1:5" s="9" customFormat="1" ht="32.1" x14ac:dyDescent="0.2">
      <c r="A19" s="7" t="s">
        <v>288</v>
      </c>
      <c r="B19" s="18" t="s">
        <v>354</v>
      </c>
      <c r="C19" s="8" t="s">
        <v>289</v>
      </c>
      <c r="E19" s="9" t="s">
        <v>209</v>
      </c>
    </row>
    <row r="20" spans="1:5" s="9" customFormat="1" ht="15.95" x14ac:dyDescent="0.2">
      <c r="A20" s="7" t="s">
        <v>290</v>
      </c>
      <c r="B20" s="2" t="s">
        <v>355</v>
      </c>
      <c r="C20" s="8" t="s">
        <v>282</v>
      </c>
      <c r="D20" s="9" t="s">
        <v>291</v>
      </c>
      <c r="E20" s="9" t="s">
        <v>210</v>
      </c>
    </row>
    <row r="21" spans="1:5" s="9" customFormat="1" ht="15.95" x14ac:dyDescent="0.2">
      <c r="A21" s="7" t="s">
        <v>85</v>
      </c>
      <c r="B21" s="2" t="s">
        <v>292</v>
      </c>
      <c r="C21" s="8" t="s">
        <v>282</v>
      </c>
      <c r="D21" s="9" t="s">
        <v>293</v>
      </c>
      <c r="E21" s="9" t="s">
        <v>211</v>
      </c>
    </row>
    <row r="22" spans="1:5" s="9" customFormat="1" ht="15.95" x14ac:dyDescent="0.2">
      <c r="A22" s="7" t="s">
        <v>294</v>
      </c>
      <c r="B22" s="2" t="s">
        <v>295</v>
      </c>
      <c r="C22" s="8" t="s">
        <v>282</v>
      </c>
      <c r="D22" s="9" t="s">
        <v>296</v>
      </c>
      <c r="E22" s="9" t="s">
        <v>212</v>
      </c>
    </row>
    <row r="23" spans="1:5" s="9" customFormat="1" ht="48" x14ac:dyDescent="0.2">
      <c r="A23" s="7" t="s">
        <v>297</v>
      </c>
      <c r="B23" s="2" t="s">
        <v>298</v>
      </c>
      <c r="C23" s="8" t="s">
        <v>299</v>
      </c>
      <c r="D23" s="9" t="s">
        <v>300</v>
      </c>
      <c r="E23" t="s">
        <v>213</v>
      </c>
    </row>
    <row r="24" spans="1:5" ht="32.1" x14ac:dyDescent="0.2">
      <c r="A24" s="12" t="s">
        <v>99</v>
      </c>
      <c r="B24" s="5" t="s">
        <v>301</v>
      </c>
      <c r="C24" s="8" t="s">
        <v>302</v>
      </c>
      <c r="D24" s="9" t="s">
        <v>303</v>
      </c>
      <c r="E24" t="s">
        <v>214</v>
      </c>
    </row>
    <row r="25" spans="1:5" ht="15.95" x14ac:dyDescent="0.2">
      <c r="A25" s="12" t="s">
        <v>104</v>
      </c>
      <c r="B25" s="5" t="s">
        <v>304</v>
      </c>
      <c r="C25" s="8" t="s">
        <v>282</v>
      </c>
      <c r="E25" t="s">
        <v>215</v>
      </c>
    </row>
    <row r="26" spans="1:5" ht="15.95" x14ac:dyDescent="0.2">
      <c r="A26" s="12" t="s">
        <v>109</v>
      </c>
      <c r="B26" s="5" t="s">
        <v>305</v>
      </c>
      <c r="C26" s="8" t="s">
        <v>282</v>
      </c>
      <c r="D26" s="9" t="s">
        <v>306</v>
      </c>
      <c r="E26" t="s">
        <v>216</v>
      </c>
    </row>
    <row r="27" spans="1:5" ht="32.1" x14ac:dyDescent="0.2">
      <c r="A27" s="12" t="s">
        <v>114</v>
      </c>
      <c r="B27" s="5" t="s">
        <v>307</v>
      </c>
      <c r="C27" s="8" t="s">
        <v>308</v>
      </c>
      <c r="D27" s="9" t="s">
        <v>309</v>
      </c>
      <c r="E27" t="s">
        <v>217</v>
      </c>
    </row>
    <row r="28" spans="1:5" ht="32.1" x14ac:dyDescent="0.2">
      <c r="A28" s="12" t="s">
        <v>120</v>
      </c>
      <c r="B28" s="5" t="s">
        <v>310</v>
      </c>
      <c r="C28" s="8" t="s">
        <v>311</v>
      </c>
      <c r="D28" s="9" t="s">
        <v>312</v>
      </c>
      <c r="E28" t="s">
        <v>218</v>
      </c>
    </row>
    <row r="29" spans="1:5" ht="32.1" x14ac:dyDescent="0.2">
      <c r="A29" s="12" t="s">
        <v>125</v>
      </c>
      <c r="B29" s="5" t="s">
        <v>313</v>
      </c>
      <c r="C29" s="8" t="s">
        <v>314</v>
      </c>
      <c r="D29" s="9" t="s">
        <v>315</v>
      </c>
      <c r="E29" t="s">
        <v>219</v>
      </c>
    </row>
    <row r="30" spans="1:5" ht="32.1" x14ac:dyDescent="0.2">
      <c r="A30" s="12" t="s">
        <v>130</v>
      </c>
      <c r="B30" s="5" t="s">
        <v>356</v>
      </c>
      <c r="C30" s="8" t="s">
        <v>272</v>
      </c>
      <c r="D30" s="9" t="s">
        <v>317</v>
      </c>
      <c r="E30" t="s">
        <v>220</v>
      </c>
    </row>
    <row r="31" spans="1:5" ht="15.95" x14ac:dyDescent="0.2">
      <c r="A31" s="12" t="s">
        <v>135</v>
      </c>
      <c r="B31" s="5" t="s">
        <v>357</v>
      </c>
      <c r="C31" s="8" t="s">
        <v>282</v>
      </c>
      <c r="D31" s="9" t="s">
        <v>318</v>
      </c>
      <c r="E31" t="s">
        <v>221</v>
      </c>
    </row>
    <row r="32" spans="1:5" ht="15.95" x14ac:dyDescent="0.2">
      <c r="A32" s="12" t="s">
        <v>319</v>
      </c>
      <c r="B32" s="5" t="s">
        <v>358</v>
      </c>
      <c r="C32" s="8" t="s">
        <v>282</v>
      </c>
      <c r="D32" s="9" t="s">
        <v>320</v>
      </c>
      <c r="E32" t="s">
        <v>222</v>
      </c>
    </row>
    <row r="33" spans="1:5" ht="48" x14ac:dyDescent="0.2">
      <c r="A33" s="14" t="s">
        <v>144</v>
      </c>
      <c r="B33" s="5" t="s">
        <v>321</v>
      </c>
      <c r="C33" s="8" t="s">
        <v>282</v>
      </c>
      <c r="D33" s="9" t="s">
        <v>322</v>
      </c>
      <c r="E33" t="s">
        <v>223</v>
      </c>
    </row>
    <row r="34" spans="1:5" ht="48" x14ac:dyDescent="0.2">
      <c r="A34" s="15" t="s">
        <v>147</v>
      </c>
      <c r="B34" s="5" t="s">
        <v>323</v>
      </c>
      <c r="C34" s="8" t="s">
        <v>282</v>
      </c>
      <c r="D34" s="9" t="s">
        <v>324</v>
      </c>
      <c r="E34" t="s">
        <v>224</v>
      </c>
    </row>
    <row r="35" spans="1:5" ht="32.1" x14ac:dyDescent="0.2">
      <c r="A35" s="15" t="s">
        <v>152</v>
      </c>
      <c r="B35" s="5" t="s">
        <v>326</v>
      </c>
      <c r="C35" s="8" t="s">
        <v>282</v>
      </c>
      <c r="D35" s="9" t="s">
        <v>325</v>
      </c>
      <c r="E35" t="s">
        <v>225</v>
      </c>
    </row>
    <row r="36" spans="1:5" ht="32.1" x14ac:dyDescent="0.2">
      <c r="A36" s="15" t="s">
        <v>157</v>
      </c>
      <c r="B36" s="5" t="s">
        <v>327</v>
      </c>
      <c r="C36" s="8" t="s">
        <v>282</v>
      </c>
      <c r="D36" s="9" t="s">
        <v>328</v>
      </c>
      <c r="E36" t="s">
        <v>226</v>
      </c>
    </row>
    <row r="37" spans="1:5" ht="15.95" x14ac:dyDescent="0.2">
      <c r="A37" s="15" t="s">
        <v>162</v>
      </c>
      <c r="B37" s="5" t="s">
        <v>329</v>
      </c>
      <c r="C37" s="8" t="s">
        <v>272</v>
      </c>
      <c r="D37" s="9" t="s">
        <v>330</v>
      </c>
      <c r="E37" t="s">
        <v>227</v>
      </c>
    </row>
    <row r="38" spans="1:5" ht="15.95" x14ac:dyDescent="0.2">
      <c r="A38" s="16" t="s">
        <v>331</v>
      </c>
      <c r="B38" s="5" t="s">
        <v>332</v>
      </c>
      <c r="C38" s="8" t="s">
        <v>272</v>
      </c>
      <c r="D38" s="9" t="s">
        <v>333</v>
      </c>
      <c r="E38" t="s">
        <v>228</v>
      </c>
    </row>
    <row r="39" spans="1:5" ht="32.1" x14ac:dyDescent="0.2">
      <c r="A39" s="16" t="s">
        <v>334</v>
      </c>
      <c r="B39" s="5" t="s">
        <v>335</v>
      </c>
      <c r="C39" s="8" t="s">
        <v>272</v>
      </c>
      <c r="D39" s="9" t="s">
        <v>336</v>
      </c>
      <c r="E39" t="s">
        <v>229</v>
      </c>
    </row>
    <row r="40" spans="1:5" ht="48" x14ac:dyDescent="0.2">
      <c r="A40" s="16" t="s">
        <v>337</v>
      </c>
      <c r="B40" s="5" t="s">
        <v>338</v>
      </c>
      <c r="C40" s="8" t="s">
        <v>282</v>
      </c>
      <c r="D40" s="9" t="s">
        <v>339</v>
      </c>
      <c r="E40" t="s">
        <v>230</v>
      </c>
    </row>
    <row r="41" spans="1:5" ht="32.1" x14ac:dyDescent="0.2">
      <c r="A41" s="16" t="s">
        <v>340</v>
      </c>
      <c r="B41" s="5" t="s">
        <v>342</v>
      </c>
      <c r="C41" s="8" t="s">
        <v>361</v>
      </c>
      <c r="E41" t="s">
        <v>231</v>
      </c>
    </row>
    <row r="42" spans="1:5" ht="32.1" x14ac:dyDescent="0.2">
      <c r="A42" s="16" t="s">
        <v>341</v>
      </c>
      <c r="B42" s="5" t="s">
        <v>348</v>
      </c>
      <c r="C42" s="8" t="s">
        <v>272</v>
      </c>
      <c r="D42" s="9" t="s">
        <v>343</v>
      </c>
      <c r="E42" t="s">
        <v>232</v>
      </c>
    </row>
    <row r="43" spans="1:5" x14ac:dyDescent="0.2">
      <c r="B43" s="4"/>
      <c r="C43" s="4"/>
    </row>
    <row r="44" spans="1:5" x14ac:dyDescent="0.2">
      <c r="B44" s="4"/>
      <c r="C44" s="4"/>
    </row>
    <row r="45" spans="1:5" x14ac:dyDescent="0.2">
      <c r="B45" s="4"/>
      <c r="C45" s="4"/>
    </row>
    <row r="46" spans="1:5" x14ac:dyDescent="0.25">
      <c r="B46" s="4"/>
      <c r="C46" s="4"/>
    </row>
    <row r="47" spans="1:5" x14ac:dyDescent="0.25">
      <c r="B47" s="4"/>
      <c r="C47" s="4"/>
    </row>
    <row r="48" spans="1:5" x14ac:dyDescent="0.25">
      <c r="B48" s="4"/>
      <c r="C48" s="4"/>
    </row>
    <row r="49" spans="2:3" x14ac:dyDescent="0.25">
      <c r="B49" s="4"/>
      <c r="C49" s="4"/>
    </row>
    <row r="50" spans="2:3" x14ac:dyDescent="0.25">
      <c r="B50" s="4"/>
      <c r="C50" s="4"/>
    </row>
    <row r="51" spans="2:3" x14ac:dyDescent="0.25">
      <c r="B51" s="4"/>
      <c r="C51" s="4"/>
    </row>
    <row r="52" spans="2:3" x14ac:dyDescent="0.25">
      <c r="B52" s="4"/>
      <c r="C52" s="4"/>
    </row>
    <row r="53" spans="2:3" x14ac:dyDescent="0.25">
      <c r="B53" s="4"/>
      <c r="C53" s="4"/>
    </row>
    <row r="54" spans="2:3" x14ac:dyDescent="0.25">
      <c r="B54" s="4"/>
      <c r="C54" s="4"/>
    </row>
    <row r="55" spans="2:3" x14ac:dyDescent="0.25">
      <c r="B55" s="4"/>
      <c r="C55" s="4"/>
    </row>
    <row r="56" spans="2:3" x14ac:dyDescent="0.25">
      <c r="B56" s="4"/>
      <c r="C56" s="4"/>
    </row>
    <row r="57" spans="2:3" x14ac:dyDescent="0.25">
      <c r="B57" s="4"/>
      <c r="C57" s="4"/>
    </row>
    <row r="58" spans="2:3" x14ac:dyDescent="0.25">
      <c r="B58" s="4"/>
      <c r="C58" s="4"/>
    </row>
    <row r="59" spans="2:3" x14ac:dyDescent="0.25">
      <c r="B59" s="4"/>
      <c r="C59" s="4"/>
    </row>
    <row r="60" spans="2:3" x14ac:dyDescent="0.25">
      <c r="B60" s="4"/>
      <c r="C60" s="4"/>
    </row>
    <row r="61" spans="2:3" x14ac:dyDescent="0.25">
      <c r="B61" s="4"/>
      <c r="C61" s="4"/>
    </row>
    <row r="62" spans="2:3" x14ac:dyDescent="0.25">
      <c r="B62" s="4"/>
      <c r="C62" s="4"/>
    </row>
    <row r="63" spans="2:3" x14ac:dyDescent="0.25">
      <c r="B63" s="4"/>
      <c r="C63" s="4"/>
    </row>
    <row r="64" spans="2:3" x14ac:dyDescent="0.25">
      <c r="B64" s="4"/>
      <c r="C64" s="4"/>
    </row>
    <row r="65" spans="2:3" x14ac:dyDescent="0.25">
      <c r="B65" s="4"/>
      <c r="C65" s="4"/>
    </row>
    <row r="66" spans="2:3" x14ac:dyDescent="0.25">
      <c r="B66" s="4"/>
      <c r="C66" s="4"/>
    </row>
    <row r="67" spans="2:3" x14ac:dyDescent="0.25">
      <c r="B67" s="4"/>
      <c r="C67" s="4"/>
    </row>
    <row r="68" spans="2:3" x14ac:dyDescent="0.25">
      <c r="B68" s="4"/>
      <c r="C68" s="4"/>
    </row>
    <row r="69" spans="2:3" x14ac:dyDescent="0.25">
      <c r="B69" s="4"/>
      <c r="C69" s="4"/>
    </row>
    <row r="70" spans="2:3" x14ac:dyDescent="0.25">
      <c r="B70" s="4"/>
      <c r="C70" s="4"/>
    </row>
    <row r="71" spans="2:3" x14ac:dyDescent="0.25">
      <c r="B71" s="4"/>
      <c r="C71" s="4"/>
    </row>
    <row r="72" spans="2:3" x14ac:dyDescent="0.25">
      <c r="B72" s="4"/>
      <c r="C72" s="4"/>
    </row>
    <row r="73" spans="2:3" x14ac:dyDescent="0.25">
      <c r="B73" s="4"/>
      <c r="C73" s="4"/>
    </row>
    <row r="74" spans="2:3" x14ac:dyDescent="0.25">
      <c r="B74" s="4"/>
      <c r="C74" s="4"/>
    </row>
    <row r="75" spans="2:3" x14ac:dyDescent="0.25">
      <c r="B75" s="4"/>
      <c r="C75" s="4"/>
    </row>
    <row r="76" spans="2:3" x14ac:dyDescent="0.25">
      <c r="B76" s="4"/>
      <c r="C76" s="4"/>
    </row>
    <row r="77" spans="2:3" x14ac:dyDescent="0.25">
      <c r="B77" s="4"/>
      <c r="C77" s="4"/>
    </row>
    <row r="78" spans="2:3" x14ac:dyDescent="0.25">
      <c r="B78" s="4"/>
      <c r="C78" s="4"/>
    </row>
    <row r="79" spans="2:3" x14ac:dyDescent="0.25">
      <c r="B79" s="4"/>
      <c r="C79" s="4"/>
    </row>
    <row r="80" spans="2:3" x14ac:dyDescent="0.25">
      <c r="B80" s="4"/>
      <c r="C80" s="4"/>
    </row>
    <row r="81" spans="1:3" x14ac:dyDescent="0.25">
      <c r="B81" s="4"/>
      <c r="C81" s="4"/>
    </row>
    <row r="82" spans="1:3" x14ac:dyDescent="0.25">
      <c r="B82" s="4"/>
      <c r="C82" s="4"/>
    </row>
    <row r="83" spans="1:3" x14ac:dyDescent="0.25">
      <c r="B83" s="4"/>
      <c r="C83" s="4"/>
    </row>
    <row r="84" spans="1:3" x14ac:dyDescent="0.25">
      <c r="B84" s="4"/>
      <c r="C84" s="4"/>
    </row>
    <row r="85" spans="1:3" x14ac:dyDescent="0.25">
      <c r="A85" s="36"/>
    </row>
    <row r="86" spans="1:3" x14ac:dyDescent="0.25">
      <c r="A86" s="36"/>
    </row>
    <row r="87" spans="1:3" x14ac:dyDescent="0.25">
      <c r="A87" s="36"/>
    </row>
    <row r="88" spans="1:3" x14ac:dyDescent="0.25">
      <c r="A88" s="36"/>
    </row>
    <row r="89" spans="1:3" x14ac:dyDescent="0.25">
      <c r="A89" s="36"/>
    </row>
    <row r="90" spans="1:3" x14ac:dyDescent="0.25">
      <c r="A90" s="36"/>
    </row>
    <row r="91" spans="1:3" x14ac:dyDescent="0.25">
      <c r="A91" s="36"/>
    </row>
    <row r="92" spans="1:3" x14ac:dyDescent="0.25">
      <c r="A92" s="36"/>
    </row>
    <row r="93" spans="1:3" x14ac:dyDescent="0.25">
      <c r="A93" s="36"/>
    </row>
    <row r="94" spans="1:3" x14ac:dyDescent="0.25">
      <c r="A94" s="36"/>
    </row>
    <row r="95" spans="1:3" x14ac:dyDescent="0.25">
      <c r="A95" s="36"/>
    </row>
    <row r="96" spans="1:3" x14ac:dyDescent="0.25">
      <c r="A96" s="36"/>
    </row>
    <row r="97" spans="1:1" x14ac:dyDescent="0.25">
      <c r="A97" s="36"/>
    </row>
    <row r="98" spans="1:1" x14ac:dyDescent="0.25">
      <c r="A98" s="36"/>
    </row>
    <row r="99" spans="1:1" x14ac:dyDescent="0.25">
      <c r="A99" s="36"/>
    </row>
    <row r="100" spans="1:1" x14ac:dyDescent="0.25">
      <c r="A100" s="36"/>
    </row>
    <row r="101" spans="1:1" x14ac:dyDescent="0.25">
      <c r="A101" s="36"/>
    </row>
    <row r="102" spans="1:1" x14ac:dyDescent="0.25">
      <c r="A102" s="36"/>
    </row>
    <row r="103" spans="1:1" x14ac:dyDescent="0.25">
      <c r="A103" s="36"/>
    </row>
    <row r="104" spans="1:1" x14ac:dyDescent="0.25">
      <c r="A104" s="36"/>
    </row>
    <row r="105" spans="1:1" x14ac:dyDescent="0.25">
      <c r="A105" s="36"/>
    </row>
    <row r="106" spans="1:1" x14ac:dyDescent="0.25">
      <c r="A106" s="36"/>
    </row>
    <row r="107" spans="1:1" x14ac:dyDescent="0.25">
      <c r="A107" s="36"/>
    </row>
    <row r="108" spans="1:1" x14ac:dyDescent="0.25">
      <c r="A108" s="36"/>
    </row>
    <row r="109" spans="1:1" x14ac:dyDescent="0.25">
      <c r="A109" s="36"/>
    </row>
    <row r="110" spans="1:1" x14ac:dyDescent="0.25">
      <c r="A110" s="36"/>
    </row>
    <row r="111" spans="1:1" x14ac:dyDescent="0.25">
      <c r="A111" s="36"/>
    </row>
    <row r="112" spans="1:1" x14ac:dyDescent="0.25">
      <c r="A112" s="36"/>
    </row>
    <row r="113" spans="1:1" x14ac:dyDescent="0.25">
      <c r="A113" s="36"/>
    </row>
    <row r="114" spans="1:1" x14ac:dyDescent="0.25">
      <c r="A114" s="36"/>
    </row>
    <row r="115" spans="1:1" x14ac:dyDescent="0.25">
      <c r="A115" s="36"/>
    </row>
    <row r="116" spans="1:1" x14ac:dyDescent="0.25">
      <c r="A116" s="36"/>
    </row>
    <row r="117" spans="1:1" x14ac:dyDescent="0.25">
      <c r="A117" s="36"/>
    </row>
    <row r="118" spans="1:1" x14ac:dyDescent="0.25">
      <c r="A118" s="36"/>
    </row>
    <row r="119" spans="1:1" x14ac:dyDescent="0.25">
      <c r="A119" s="36"/>
    </row>
    <row r="120" spans="1:1" x14ac:dyDescent="0.25">
      <c r="A120" s="36"/>
    </row>
    <row r="121" spans="1:1" x14ac:dyDescent="0.25">
      <c r="A121" s="36"/>
    </row>
    <row r="122" spans="1:1" x14ac:dyDescent="0.25">
      <c r="A122" s="36"/>
    </row>
    <row r="123" spans="1:1" x14ac:dyDescent="0.25">
      <c r="A123" s="36"/>
    </row>
    <row r="124" spans="1:1" x14ac:dyDescent="0.25">
      <c r="A124" s="36"/>
    </row>
    <row r="125" spans="1:1" x14ac:dyDescent="0.25">
      <c r="A125" s="36"/>
    </row>
    <row r="126" spans="1:1" x14ac:dyDescent="0.25">
      <c r="A126" s="36"/>
    </row>
    <row r="127" spans="1:1" x14ac:dyDescent="0.25">
      <c r="A127" s="36"/>
    </row>
    <row r="128" spans="1:1" x14ac:dyDescent="0.25">
      <c r="A128" s="36"/>
    </row>
    <row r="129" spans="1:1" x14ac:dyDescent="0.25">
      <c r="A129" s="36"/>
    </row>
    <row r="130" spans="1:1" x14ac:dyDescent="0.25">
      <c r="A130" s="36"/>
    </row>
    <row r="131" spans="1:1" x14ac:dyDescent="0.25">
      <c r="A131" s="36"/>
    </row>
    <row r="132" spans="1:1" x14ac:dyDescent="0.25">
      <c r="A132" s="36"/>
    </row>
    <row r="133" spans="1:1" x14ac:dyDescent="0.25">
      <c r="A133" s="36"/>
    </row>
    <row r="134" spans="1:1" x14ac:dyDescent="0.25">
      <c r="A134" s="36"/>
    </row>
    <row r="135" spans="1:1" x14ac:dyDescent="0.25">
      <c r="A135" s="36"/>
    </row>
    <row r="136" spans="1:1" x14ac:dyDescent="0.25">
      <c r="A136" s="36"/>
    </row>
    <row r="137" spans="1:1" x14ac:dyDescent="0.25">
      <c r="A137" s="36"/>
    </row>
    <row r="138" spans="1:1" x14ac:dyDescent="0.25">
      <c r="A138" s="36"/>
    </row>
    <row r="139" spans="1:1" x14ac:dyDescent="0.25">
      <c r="A139" s="36"/>
    </row>
    <row r="140" spans="1:1" x14ac:dyDescent="0.25">
      <c r="A140" s="36"/>
    </row>
    <row r="141" spans="1:1" x14ac:dyDescent="0.25">
      <c r="A141" s="36"/>
    </row>
    <row r="142" spans="1:1" x14ac:dyDescent="0.25">
      <c r="A142" s="36"/>
    </row>
    <row r="143" spans="1:1" x14ac:dyDescent="0.25">
      <c r="A143" s="36"/>
    </row>
    <row r="144" spans="1:1" x14ac:dyDescent="0.25">
      <c r="A144" s="36"/>
    </row>
    <row r="145" spans="1:1" x14ac:dyDescent="0.25">
      <c r="A145" s="36"/>
    </row>
    <row r="146" spans="1:1" x14ac:dyDescent="0.25">
      <c r="A146" s="36"/>
    </row>
  </sheetData>
  <mergeCells count="5">
    <mergeCell ref="A137:A146"/>
    <mergeCell ref="B3:C3"/>
    <mergeCell ref="A85:A95"/>
    <mergeCell ref="A96:A115"/>
    <mergeCell ref="A116:A136"/>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New Template Sites</vt:lpstr>
      <vt:lpstr>Old Template Sites</vt:lpstr>
      <vt:lpstr>Non-templated Sites</vt:lpstr>
      <vt:lpstr>Outside Hosted Sites</vt:lpstr>
      <vt:lpstr>Info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Ziminski, Michael</dc:creator>
  <cp:lastModifiedBy>Sabry, Walei</cp:lastModifiedBy>
  <cp:lastPrinted>2018-03-26T21:02:37Z</cp:lastPrinted>
  <dcterms:created xsi:type="dcterms:W3CDTF">2017-06-12T15:23:08Z</dcterms:created>
  <dcterms:modified xsi:type="dcterms:W3CDTF">2019-06-29T21:36:39Z</dcterms:modified>
</cp:coreProperties>
</file>