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5230" windowHeight="12405"/>
  </bookViews>
  <sheets>
    <sheet name="New-Template Sites" sheetId="1" r:id="rId1"/>
    <sheet name="Old-Template Sites" sheetId="2" r:id="rId2"/>
    <sheet name="Non-Templated Websites" sheetId="5" r:id="rId3"/>
    <sheet name="Outside-Hosted Sites" sheetId="3" r:id="rId4"/>
    <sheet name="Info" sheetId="4" r:id="rId5"/>
  </sheets>
  <definedNames>
    <definedName name="AN">'Old-Template Sites'!$FX:$FX</definedName>
  </definedNames>
  <calcPr calcId="145621" concurrentCalc="0"/>
</workbook>
</file>

<file path=xl/calcChain.xml><?xml version="1.0" encoding="utf-8"?>
<calcChain xmlns="http://schemas.openxmlformats.org/spreadsheetml/2006/main">
  <c r="GW47" i="1" l="1"/>
  <c r="GW27" i="2"/>
  <c r="GW26" i="2"/>
  <c r="GW25" i="2"/>
  <c r="GV21" i="3"/>
  <c r="GV20" i="3"/>
  <c r="GV19" i="3"/>
  <c r="GQ21" i="3"/>
  <c r="GQ20" i="3"/>
  <c r="GQ19" i="3"/>
  <c r="GK21" i="3"/>
  <c r="GK20" i="3"/>
  <c r="GK19" i="3"/>
  <c r="GF21" i="3"/>
  <c r="GF20" i="3"/>
  <c r="GF19" i="3"/>
  <c r="GA21" i="3"/>
  <c r="GA20" i="3"/>
  <c r="GA19" i="3"/>
  <c r="FV21" i="3"/>
  <c r="FV20" i="3"/>
  <c r="FV19" i="3"/>
  <c r="FQ21" i="3"/>
  <c r="FQ20" i="3"/>
  <c r="FQ19" i="3"/>
  <c r="FL21" i="3"/>
  <c r="FL20" i="3"/>
  <c r="FL19" i="3"/>
  <c r="FG21" i="3"/>
  <c r="FG20" i="3"/>
  <c r="FG19" i="3"/>
  <c r="FB21" i="3"/>
  <c r="FB20" i="3"/>
  <c r="FB19" i="3"/>
  <c r="EW21" i="3"/>
  <c r="EW20" i="3"/>
  <c r="EW19" i="3"/>
  <c r="EQ21" i="3"/>
  <c r="EQ20" i="3"/>
  <c r="EQ19" i="3"/>
  <c r="EL21" i="3"/>
  <c r="EL20" i="3"/>
  <c r="EL19" i="3"/>
  <c r="EG21" i="3"/>
  <c r="EG20" i="3"/>
  <c r="EG19" i="3"/>
  <c r="EA21" i="3"/>
  <c r="EA20" i="3"/>
  <c r="EA19" i="3"/>
  <c r="DU21" i="3"/>
  <c r="DU20" i="3"/>
  <c r="DU19" i="3"/>
  <c r="DO21" i="3"/>
  <c r="DO20" i="3"/>
  <c r="DO19" i="3"/>
  <c r="DJ21" i="3"/>
  <c r="DJ20" i="3"/>
  <c r="DJ19" i="3"/>
  <c r="DE21" i="3"/>
  <c r="DE20" i="3"/>
  <c r="DE19" i="3"/>
  <c r="CZ21" i="3"/>
  <c r="CZ20" i="3"/>
  <c r="CZ19" i="3"/>
  <c r="CY21" i="3"/>
  <c r="CY20" i="3"/>
  <c r="CY19" i="3"/>
  <c r="CU21" i="3"/>
  <c r="CU20" i="3"/>
  <c r="CU19" i="3"/>
  <c r="CP21" i="3"/>
  <c r="CP20" i="3"/>
  <c r="CP19" i="3"/>
  <c r="CK21" i="3"/>
  <c r="CK20" i="3"/>
  <c r="CK19" i="3"/>
  <c r="CF21" i="3"/>
  <c r="CF20" i="3"/>
  <c r="CF19" i="3"/>
  <c r="BZ21" i="3"/>
  <c r="BZ20" i="3"/>
  <c r="BZ19" i="3"/>
  <c r="BU21" i="3"/>
  <c r="BU20" i="3"/>
  <c r="BU19" i="3"/>
  <c r="BP21" i="3"/>
  <c r="BP20" i="3"/>
  <c r="BP19" i="3"/>
  <c r="BK21" i="3"/>
  <c r="BK20" i="3"/>
  <c r="BK19" i="3"/>
  <c r="BF21" i="3"/>
  <c r="BF20" i="3"/>
  <c r="BF19" i="3"/>
  <c r="BA21" i="3"/>
  <c r="BA20" i="3"/>
  <c r="BA19" i="3"/>
  <c r="AV21" i="3"/>
  <c r="AV20" i="3"/>
  <c r="AV19" i="3"/>
  <c r="AQ21" i="3"/>
  <c r="AQ20" i="3"/>
  <c r="AQ19" i="3"/>
  <c r="AL21" i="3"/>
  <c r="AL20" i="3"/>
  <c r="AL19" i="3"/>
  <c r="AF21" i="3"/>
  <c r="AF20" i="3"/>
  <c r="AF19" i="3"/>
  <c r="Z21" i="3"/>
  <c r="Z20" i="3"/>
  <c r="Z19" i="3"/>
  <c r="T21" i="3"/>
  <c r="T20" i="3"/>
  <c r="T19" i="3"/>
  <c r="N21" i="3"/>
  <c r="N20" i="3"/>
  <c r="N19" i="3"/>
  <c r="H20" i="3"/>
  <c r="H19" i="3"/>
  <c r="GW23" i="3"/>
  <c r="GW24" i="3"/>
  <c r="GW25" i="3"/>
  <c r="GW26" i="3"/>
  <c r="GW22" i="3"/>
  <c r="H21" i="3"/>
  <c r="EA14" i="3"/>
  <c r="DU14" i="3"/>
  <c r="H14" i="3"/>
  <c r="DU13" i="3"/>
  <c r="H13" i="3"/>
  <c r="H12" i="3"/>
  <c r="DU12" i="3"/>
  <c r="EA12" i="3"/>
  <c r="GQ12" i="3"/>
  <c r="GW12" i="3"/>
  <c r="H11" i="3"/>
  <c r="DU11" i="3"/>
  <c r="EA11" i="3"/>
  <c r="GQ11" i="3"/>
  <c r="GW11" i="3"/>
  <c r="DU10" i="3"/>
  <c r="EA10" i="3"/>
  <c r="GQ10" i="3"/>
  <c r="GW10" i="3"/>
  <c r="H9" i="3"/>
  <c r="DU9" i="3"/>
  <c r="EA9" i="3"/>
  <c r="GQ9" i="3"/>
  <c r="GW9" i="3"/>
  <c r="GQ17" i="3"/>
  <c r="GW17" i="3"/>
  <c r="GQ16" i="3"/>
  <c r="GW16" i="3"/>
  <c r="H15" i="3"/>
  <c r="DU15" i="3"/>
  <c r="EG15" i="3"/>
  <c r="GQ15" i="3"/>
  <c r="GW15" i="3"/>
  <c r="DU8" i="3"/>
  <c r="EA8" i="3"/>
  <c r="GQ8" i="3"/>
  <c r="GW8" i="3"/>
  <c r="DU7" i="3"/>
  <c r="EA7" i="3"/>
  <c r="GQ7" i="3"/>
  <c r="GW7" i="3"/>
  <c r="T6" i="3"/>
  <c r="H6" i="3"/>
  <c r="DU6" i="3"/>
  <c r="EA6" i="3"/>
  <c r="EG6" i="3"/>
  <c r="GQ6" i="3"/>
  <c r="GW6" i="3"/>
  <c r="EA5" i="3"/>
  <c r="EA4" i="3"/>
  <c r="EA3" i="3"/>
  <c r="DU5" i="3"/>
  <c r="DU4" i="3"/>
  <c r="DU3" i="3"/>
  <c r="GW18" i="5"/>
  <c r="GW11" i="5"/>
  <c r="GW29" i="5"/>
  <c r="GW28" i="5"/>
  <c r="GW27" i="5"/>
  <c r="GW26" i="5"/>
  <c r="GW25" i="5"/>
  <c r="GV24" i="5"/>
  <c r="GV23" i="5"/>
  <c r="GV22" i="5"/>
  <c r="GQ24" i="5"/>
  <c r="GQ23" i="5"/>
  <c r="GQ22" i="5"/>
  <c r="GK24" i="5"/>
  <c r="GK23" i="5"/>
  <c r="GK22" i="5"/>
  <c r="GF24" i="5"/>
  <c r="GF23" i="5"/>
  <c r="GF22" i="5"/>
  <c r="GA24" i="5"/>
  <c r="GA23" i="5"/>
  <c r="GA22" i="5"/>
  <c r="FV24" i="5"/>
  <c r="FV23" i="5"/>
  <c r="FV22" i="5"/>
  <c r="FQ24" i="5"/>
  <c r="FQ23" i="5"/>
  <c r="FQ22" i="5"/>
  <c r="FL24" i="5"/>
  <c r="FL23" i="5"/>
  <c r="FL22" i="5"/>
  <c r="FG24" i="5"/>
  <c r="FG23" i="5"/>
  <c r="FG22" i="5"/>
  <c r="FB24" i="5"/>
  <c r="FB23" i="5"/>
  <c r="FB22" i="5"/>
  <c r="EW24" i="5"/>
  <c r="EW23" i="5"/>
  <c r="EW22" i="5"/>
  <c r="EQ24" i="5"/>
  <c r="EQ23" i="5"/>
  <c r="EQ22" i="5"/>
  <c r="EL24" i="5"/>
  <c r="EL23" i="5"/>
  <c r="EL22" i="5"/>
  <c r="EG24" i="5"/>
  <c r="EG23" i="5"/>
  <c r="EG22" i="5"/>
  <c r="EA24" i="5"/>
  <c r="EA23" i="5"/>
  <c r="EA22" i="5"/>
  <c r="DU24" i="5"/>
  <c r="DU23" i="5"/>
  <c r="DU22" i="5"/>
  <c r="DO24" i="5"/>
  <c r="DO23" i="5"/>
  <c r="DO22" i="5"/>
  <c r="DJ24" i="5"/>
  <c r="DJ23" i="5"/>
  <c r="DJ22" i="5"/>
  <c r="DE24" i="5"/>
  <c r="DE23" i="5"/>
  <c r="DE22" i="5"/>
  <c r="CZ24" i="5"/>
  <c r="CZ23" i="5"/>
  <c r="CZ22" i="5"/>
  <c r="CU24" i="5"/>
  <c r="CU23" i="5"/>
  <c r="CU22" i="5"/>
  <c r="CP24" i="5"/>
  <c r="CP23" i="5"/>
  <c r="CP22" i="5"/>
  <c r="CK24" i="5"/>
  <c r="CK23" i="5"/>
  <c r="CK22" i="5"/>
  <c r="CF24" i="5"/>
  <c r="CF23" i="5"/>
  <c r="CF22" i="5"/>
  <c r="BZ24" i="5"/>
  <c r="BZ23" i="5"/>
  <c r="BZ22" i="5"/>
  <c r="BU24" i="5"/>
  <c r="BU23" i="5"/>
  <c r="BU22" i="5"/>
  <c r="BP24" i="5"/>
  <c r="BP23" i="5"/>
  <c r="BP22" i="5"/>
  <c r="BK24" i="5"/>
  <c r="BK23" i="5"/>
  <c r="BK22" i="5"/>
  <c r="BF24" i="5"/>
  <c r="BF23" i="5"/>
  <c r="BF22" i="5"/>
  <c r="BA24" i="5"/>
  <c r="BA23" i="5"/>
  <c r="BA22" i="5"/>
  <c r="AQ24" i="5"/>
  <c r="AQ23" i="5"/>
  <c r="AQ22" i="5"/>
  <c r="AL24" i="5"/>
  <c r="AL23" i="5"/>
  <c r="AL22" i="5"/>
  <c r="AF24" i="5"/>
  <c r="AF23" i="5"/>
  <c r="AF22" i="5"/>
  <c r="Z24" i="5"/>
  <c r="Z23" i="5"/>
  <c r="Z22" i="5"/>
  <c r="T24" i="5"/>
  <c r="T23" i="5"/>
  <c r="T22" i="5"/>
  <c r="N24" i="5"/>
  <c r="N23" i="5"/>
  <c r="N22" i="5"/>
  <c r="H24" i="5"/>
  <c r="H23" i="5"/>
  <c r="H22" i="5"/>
  <c r="H5" i="3"/>
  <c r="H3" i="3"/>
  <c r="H4" i="3"/>
  <c r="GW20" i="5"/>
  <c r="GQ20" i="5"/>
  <c r="GQ19" i="5"/>
  <c r="EA20" i="5"/>
  <c r="DU20" i="5"/>
  <c r="CF20" i="5"/>
  <c r="H20" i="5"/>
  <c r="H17" i="5"/>
  <c r="GW17" i="5"/>
  <c r="GQ18" i="5"/>
  <c r="GQ17" i="5"/>
  <c r="CF18" i="5"/>
  <c r="CF17" i="5"/>
  <c r="H16" i="5"/>
  <c r="GW16" i="5"/>
  <c r="H15" i="5"/>
  <c r="GW15" i="5"/>
  <c r="GQ16" i="5"/>
  <c r="GQ15" i="5"/>
  <c r="DU16" i="5"/>
  <c r="DU15" i="5"/>
  <c r="CF16" i="5"/>
  <c r="CF15" i="5"/>
  <c r="H14" i="5"/>
  <c r="GW14" i="5"/>
  <c r="H13" i="5"/>
  <c r="GW13" i="5"/>
  <c r="GQ14" i="5"/>
  <c r="GQ13" i="5"/>
  <c r="EA14" i="5"/>
  <c r="EA13" i="5"/>
  <c r="DU14" i="5"/>
  <c r="DU13" i="5"/>
  <c r="CF14" i="5"/>
  <c r="CF13" i="5"/>
  <c r="GQ12" i="5"/>
  <c r="GQ11" i="5"/>
  <c r="GQ10" i="5"/>
  <c r="H9" i="5"/>
  <c r="CF9" i="5"/>
  <c r="DU9" i="5"/>
  <c r="EA9" i="5"/>
  <c r="GQ9" i="5"/>
  <c r="GW9" i="5"/>
  <c r="H8" i="5"/>
  <c r="CF8" i="5"/>
  <c r="DU8" i="5"/>
  <c r="EA8" i="5"/>
  <c r="GQ8" i="5"/>
  <c r="GW8" i="5"/>
  <c r="GV24" i="2"/>
  <c r="GV23" i="2"/>
  <c r="GV22" i="2"/>
  <c r="GQ24" i="2"/>
  <c r="GQ23" i="2"/>
  <c r="GQ22" i="2"/>
  <c r="GK24" i="2"/>
  <c r="GK23" i="2"/>
  <c r="GK22" i="2"/>
  <c r="GF24" i="2"/>
  <c r="GF23" i="2"/>
  <c r="GF22" i="2"/>
  <c r="GA24" i="2"/>
  <c r="GA23" i="2"/>
  <c r="GA22" i="2"/>
  <c r="FV24" i="2"/>
  <c r="FV23" i="2"/>
  <c r="FV22" i="2"/>
  <c r="FQ24" i="2"/>
  <c r="FQ23" i="2"/>
  <c r="FQ22" i="2"/>
  <c r="FL24" i="2"/>
  <c r="FL23" i="2"/>
  <c r="FL22" i="2"/>
  <c r="FG24" i="2"/>
  <c r="FG23" i="2"/>
  <c r="FG22" i="2"/>
  <c r="FB24" i="2"/>
  <c r="FB23" i="2"/>
  <c r="FB22" i="2"/>
  <c r="EW24" i="2"/>
  <c r="EW23" i="2"/>
  <c r="EW22" i="2"/>
  <c r="EQ24" i="2"/>
  <c r="EQ23" i="2"/>
  <c r="EQ22" i="2"/>
  <c r="DJ24" i="2"/>
  <c r="DJ23" i="2"/>
  <c r="DJ22" i="2"/>
  <c r="DE24" i="2"/>
  <c r="DE23" i="2"/>
  <c r="DE22" i="2"/>
  <c r="CY24" i="2"/>
  <c r="CY23" i="2"/>
  <c r="CY22" i="2"/>
  <c r="CU24" i="2"/>
  <c r="CU23" i="2"/>
  <c r="CU22" i="2"/>
  <c r="CP24" i="2"/>
  <c r="CP23" i="2"/>
  <c r="CP22" i="2"/>
  <c r="CK24" i="2"/>
  <c r="CK23" i="2"/>
  <c r="CK22" i="2"/>
  <c r="CF24" i="2"/>
  <c r="CF23" i="2"/>
  <c r="CF22" i="2"/>
  <c r="BZ24" i="2"/>
  <c r="BZ23" i="2"/>
  <c r="BZ22" i="2"/>
  <c r="BU24" i="2"/>
  <c r="BU23" i="2"/>
  <c r="BU22" i="2"/>
  <c r="BP24" i="2"/>
  <c r="BP23" i="2"/>
  <c r="BP22" i="2"/>
  <c r="BK24" i="2"/>
  <c r="BK23" i="2"/>
  <c r="BK22" i="2"/>
  <c r="BF24" i="2"/>
  <c r="BF23" i="2"/>
  <c r="BF22" i="2"/>
  <c r="BA24" i="2"/>
  <c r="BA23" i="2"/>
  <c r="BA22" i="2"/>
  <c r="AQ24" i="2"/>
  <c r="AQ23" i="2"/>
  <c r="AQ22" i="2"/>
  <c r="AL24" i="2"/>
  <c r="AL23" i="2"/>
  <c r="AL22" i="2"/>
  <c r="AF24" i="2"/>
  <c r="AF23" i="2"/>
  <c r="AF22" i="2"/>
  <c r="Z24" i="2"/>
  <c r="Z23" i="2"/>
  <c r="Z22" i="2"/>
  <c r="T24" i="2"/>
  <c r="T23" i="2"/>
  <c r="T22" i="2"/>
  <c r="N24" i="2"/>
  <c r="N23" i="2"/>
  <c r="N22" i="2"/>
  <c r="H24" i="2"/>
  <c r="H23" i="2"/>
  <c r="H22" i="2"/>
  <c r="H39" i="1"/>
  <c r="N39" i="1"/>
  <c r="CF39" i="1"/>
  <c r="DU39" i="1"/>
  <c r="EA39" i="1"/>
  <c r="GQ39" i="1"/>
  <c r="GW39" i="1"/>
  <c r="H42" i="1"/>
  <c r="N42" i="1"/>
  <c r="CF42" i="1"/>
  <c r="DU42" i="1"/>
  <c r="EA42" i="1"/>
  <c r="GQ42" i="1"/>
  <c r="GW42" i="1"/>
  <c r="H21" i="1"/>
  <c r="N21" i="1"/>
  <c r="CF21" i="1"/>
  <c r="DU21" i="1"/>
  <c r="EA21" i="1"/>
  <c r="GQ21" i="1"/>
  <c r="GW21" i="1"/>
  <c r="DU20" i="2"/>
  <c r="DU19" i="2"/>
  <c r="DU18" i="2"/>
  <c r="N20" i="2"/>
  <c r="N19" i="2"/>
  <c r="N18" i="2"/>
  <c r="H20" i="2"/>
  <c r="H19" i="2"/>
  <c r="H18" i="2"/>
  <c r="DU16" i="2"/>
  <c r="N16" i="2"/>
  <c r="H16" i="2"/>
  <c r="GQ3" i="3"/>
  <c r="GW3" i="3"/>
  <c r="GQ4" i="3"/>
  <c r="GW4" i="3"/>
  <c r="GQ5" i="3"/>
  <c r="GW5" i="3"/>
  <c r="GQ13" i="3"/>
  <c r="GW13" i="3"/>
  <c r="GQ14" i="3"/>
  <c r="GW14" i="3"/>
  <c r="H3" i="5"/>
  <c r="CF3" i="5"/>
  <c r="DU3" i="5"/>
  <c r="EA3" i="5"/>
  <c r="GQ3" i="5"/>
  <c r="GW3" i="5"/>
  <c r="H4" i="5"/>
  <c r="CF4" i="5"/>
  <c r="DU4" i="5"/>
  <c r="EA4" i="5"/>
  <c r="EW4" i="5"/>
  <c r="GQ4" i="5"/>
  <c r="GW4" i="5"/>
  <c r="H5" i="5"/>
  <c r="DU5" i="5"/>
  <c r="EA5" i="5"/>
  <c r="EW5" i="5"/>
  <c r="GQ5" i="5"/>
  <c r="GW5" i="5"/>
  <c r="H6" i="5"/>
  <c r="CF6" i="5"/>
  <c r="DU6" i="5"/>
  <c r="EA6" i="5"/>
  <c r="GQ6" i="5"/>
  <c r="GW6" i="5"/>
  <c r="H7" i="5"/>
  <c r="CF7" i="5"/>
  <c r="DU7" i="5"/>
  <c r="EA7" i="5"/>
  <c r="GQ7" i="5"/>
  <c r="GW7" i="5"/>
  <c r="H10" i="5"/>
  <c r="CF10" i="5"/>
  <c r="DU10" i="5"/>
  <c r="GW10" i="5"/>
  <c r="H11" i="5"/>
  <c r="CF11" i="5"/>
  <c r="DU11" i="5"/>
  <c r="H12" i="5"/>
  <c r="CF12" i="5"/>
  <c r="DU12" i="5"/>
  <c r="EA12" i="5"/>
  <c r="GW12" i="5"/>
  <c r="H19" i="5"/>
  <c r="CF19" i="5"/>
  <c r="DU19" i="5"/>
  <c r="EA19" i="5"/>
  <c r="GW19" i="5"/>
  <c r="H3" i="1"/>
  <c r="CF3" i="1"/>
  <c r="DU3" i="1"/>
  <c r="EA3" i="1"/>
  <c r="EG3" i="1"/>
  <c r="GQ3" i="1"/>
  <c r="GW3" i="1"/>
  <c r="H4" i="1"/>
  <c r="CF4" i="1"/>
  <c r="DU4" i="1"/>
  <c r="EA4" i="1"/>
  <c r="EG4" i="1"/>
  <c r="GQ4" i="1"/>
  <c r="GW4" i="1"/>
  <c r="H5" i="1"/>
  <c r="CF5" i="1"/>
  <c r="DU5" i="1"/>
  <c r="EA5" i="1"/>
  <c r="EG5" i="1"/>
  <c r="GQ5" i="1"/>
  <c r="GW5" i="1"/>
  <c r="H6" i="1"/>
  <c r="CF6" i="1"/>
  <c r="DU6" i="1"/>
  <c r="EA6" i="1"/>
  <c r="EG6" i="1"/>
  <c r="EW6" i="1"/>
  <c r="GQ6" i="1"/>
  <c r="GW6" i="1"/>
  <c r="H7" i="1"/>
  <c r="CF7" i="1"/>
  <c r="DU7" i="1"/>
  <c r="EA7" i="1"/>
  <c r="EG7" i="1"/>
  <c r="GQ7" i="1"/>
  <c r="GW7" i="1"/>
  <c r="H8" i="1"/>
  <c r="CF8" i="1"/>
  <c r="DU8" i="1"/>
  <c r="EA8" i="1"/>
  <c r="EG8" i="1"/>
  <c r="GQ8" i="1"/>
  <c r="GW8" i="1"/>
  <c r="H9" i="1"/>
  <c r="CF9" i="1"/>
  <c r="DU9" i="1"/>
  <c r="EA9" i="1"/>
  <c r="EG9" i="1"/>
  <c r="GQ9" i="1"/>
  <c r="GW9" i="1"/>
  <c r="H10" i="1"/>
  <c r="CF10" i="1"/>
  <c r="DU10" i="1"/>
  <c r="EA10" i="1"/>
  <c r="EG10" i="1"/>
  <c r="GQ10" i="1"/>
  <c r="GW10" i="1"/>
  <c r="H11" i="1"/>
  <c r="CF11" i="1"/>
  <c r="DU11" i="1"/>
  <c r="EA11" i="1"/>
  <c r="EG11" i="1"/>
  <c r="GQ11" i="1"/>
  <c r="GW11" i="1"/>
  <c r="H12" i="1"/>
  <c r="CF12" i="1"/>
  <c r="DU12" i="1"/>
  <c r="EA12" i="1"/>
  <c r="EG12" i="1"/>
  <c r="EW12" i="1"/>
  <c r="GQ12" i="1"/>
  <c r="GW12" i="1"/>
  <c r="H13" i="1"/>
  <c r="CF13" i="1"/>
  <c r="DU13" i="1"/>
  <c r="EA13" i="1"/>
  <c r="EG13" i="1"/>
  <c r="GQ13" i="1"/>
  <c r="GW13" i="1"/>
  <c r="H14" i="1"/>
  <c r="CF14" i="1"/>
  <c r="DU14" i="1"/>
  <c r="EA14" i="1"/>
  <c r="EG14" i="1"/>
  <c r="GQ14" i="1"/>
  <c r="GW14" i="1"/>
  <c r="H15" i="1"/>
  <c r="CF15" i="1"/>
  <c r="DU15" i="1"/>
  <c r="EA15" i="1"/>
  <c r="EG15" i="1"/>
  <c r="GQ15" i="1"/>
  <c r="GW15" i="1"/>
  <c r="H16" i="1"/>
  <c r="CF16" i="1"/>
  <c r="DU16" i="1"/>
  <c r="EA16" i="1"/>
  <c r="EG16" i="1"/>
  <c r="GQ16" i="1"/>
  <c r="GW16" i="1"/>
  <c r="H17" i="1"/>
  <c r="CF17" i="1"/>
  <c r="DU17" i="1"/>
  <c r="EA17" i="1"/>
  <c r="EG17" i="1"/>
  <c r="GQ17" i="1"/>
  <c r="GW17" i="1"/>
  <c r="H18" i="1"/>
  <c r="CF18" i="1"/>
  <c r="DU18" i="1"/>
  <c r="EA18" i="1"/>
  <c r="EG18" i="1"/>
  <c r="GQ18" i="1"/>
  <c r="GW18" i="1"/>
  <c r="H19" i="1"/>
  <c r="CF19" i="1"/>
  <c r="DU19" i="1"/>
  <c r="EA19" i="1"/>
  <c r="EG19" i="1"/>
  <c r="GQ19" i="1"/>
  <c r="GW19" i="1"/>
  <c r="H20" i="1"/>
  <c r="CF20" i="1"/>
  <c r="DU20" i="1"/>
  <c r="EA20" i="1"/>
  <c r="EG20" i="1"/>
  <c r="GQ20" i="1"/>
  <c r="GW20" i="1"/>
  <c r="H22" i="1"/>
  <c r="CF22" i="1"/>
  <c r="DU22" i="1"/>
  <c r="EA22" i="1"/>
  <c r="EG22" i="1"/>
  <c r="GQ22" i="1"/>
  <c r="GW22" i="1"/>
  <c r="H23" i="1"/>
  <c r="CF23" i="1"/>
  <c r="DU23" i="1"/>
  <c r="EA23" i="1"/>
  <c r="EG23" i="1"/>
  <c r="GQ23" i="1"/>
  <c r="GW23" i="1"/>
  <c r="H24" i="1"/>
  <c r="CF24" i="1"/>
  <c r="DU24" i="1"/>
  <c r="EA24" i="1"/>
  <c r="EG24" i="1"/>
  <c r="GQ24" i="1"/>
  <c r="GW24" i="1"/>
  <c r="H25" i="1"/>
  <c r="CF25" i="1"/>
  <c r="DU25" i="1"/>
  <c r="EA25" i="1"/>
  <c r="GQ25" i="1"/>
  <c r="GW25" i="1"/>
  <c r="H26" i="1"/>
  <c r="CF26" i="1"/>
  <c r="DU26" i="1"/>
  <c r="EA26" i="1"/>
  <c r="GQ26" i="1"/>
  <c r="GW26" i="1"/>
  <c r="H27" i="1"/>
  <c r="CF27" i="1"/>
  <c r="DU27" i="1"/>
  <c r="EA27" i="1"/>
  <c r="GQ27" i="1"/>
  <c r="GW27" i="1"/>
  <c r="H28" i="1"/>
  <c r="CF28" i="1"/>
  <c r="DU28" i="1"/>
  <c r="EA28" i="1"/>
  <c r="GQ28" i="1"/>
  <c r="GW28" i="1"/>
  <c r="H29" i="1"/>
  <c r="CF29" i="1"/>
  <c r="DU29" i="1"/>
  <c r="EA29" i="1"/>
  <c r="GQ29" i="1"/>
  <c r="GW29" i="1"/>
  <c r="H30" i="1"/>
  <c r="CF30" i="1"/>
  <c r="DU30" i="1"/>
  <c r="EA30" i="1"/>
  <c r="GQ30" i="1"/>
  <c r="GW30" i="1"/>
  <c r="H31" i="1"/>
  <c r="CF31" i="1"/>
  <c r="DU31" i="1"/>
  <c r="EA31" i="1"/>
  <c r="GQ31" i="1"/>
  <c r="GW31" i="1"/>
  <c r="H32" i="1"/>
  <c r="CF32" i="1"/>
  <c r="DU32" i="1"/>
  <c r="EA32" i="1"/>
  <c r="GQ32" i="1"/>
  <c r="GW32" i="1"/>
  <c r="H33" i="1"/>
  <c r="CF33" i="1"/>
  <c r="DU33" i="1"/>
  <c r="EA33" i="1"/>
  <c r="GQ33" i="1"/>
  <c r="GW33" i="1"/>
  <c r="H34" i="1"/>
  <c r="CF34" i="1"/>
  <c r="DU34" i="1"/>
  <c r="EA34" i="1"/>
  <c r="GQ34" i="1"/>
  <c r="GW34" i="1"/>
  <c r="H35" i="1"/>
  <c r="CF35" i="1"/>
  <c r="DU35" i="1"/>
  <c r="EA35" i="1"/>
  <c r="GQ35" i="1"/>
  <c r="GW35" i="1"/>
  <c r="H36" i="1"/>
  <c r="CF36" i="1"/>
  <c r="DU36" i="1"/>
  <c r="EA36" i="1"/>
  <c r="GQ36" i="1"/>
  <c r="GW36" i="1"/>
  <c r="H37" i="1"/>
  <c r="CF37" i="1"/>
  <c r="DU37" i="1"/>
  <c r="EA37" i="1"/>
  <c r="GQ37" i="1"/>
  <c r="GW37" i="1"/>
  <c r="H38" i="1"/>
  <c r="CF38" i="1"/>
  <c r="DU38" i="1"/>
  <c r="EA38" i="1"/>
  <c r="GQ38" i="1"/>
  <c r="GW38" i="1"/>
  <c r="H40" i="1"/>
  <c r="CF40" i="1"/>
  <c r="DU40" i="1"/>
  <c r="EA40" i="1"/>
  <c r="GQ40" i="1"/>
  <c r="GW40" i="1"/>
  <c r="H41" i="1"/>
  <c r="CF41" i="1"/>
  <c r="DU41" i="1"/>
  <c r="EA41" i="1"/>
  <c r="GQ41" i="1"/>
  <c r="GW41" i="1"/>
  <c r="GW48" i="1"/>
  <c r="H3" i="2"/>
  <c r="CF3" i="2"/>
  <c r="DU3" i="2"/>
  <c r="EA3" i="2"/>
  <c r="EG3" i="2"/>
  <c r="GQ3" i="2"/>
  <c r="GW3" i="2"/>
  <c r="H4" i="2"/>
  <c r="CF4" i="2"/>
  <c r="DU4" i="2"/>
  <c r="EA4" i="2"/>
  <c r="EG4" i="2"/>
  <c r="GQ4" i="2"/>
  <c r="GW4" i="2"/>
  <c r="H5" i="2"/>
  <c r="N5" i="2"/>
  <c r="CF5" i="2"/>
  <c r="DU5" i="2"/>
  <c r="GQ5" i="2"/>
  <c r="GW5" i="2"/>
  <c r="H6" i="2"/>
  <c r="N6" i="2"/>
  <c r="CF6" i="2"/>
  <c r="DU6" i="2"/>
  <c r="GQ6" i="2"/>
  <c r="GW6" i="2"/>
  <c r="H7" i="2"/>
  <c r="CF7" i="2"/>
  <c r="DU7" i="2"/>
  <c r="EA7" i="2"/>
  <c r="GW7" i="2"/>
  <c r="H8" i="2"/>
  <c r="CF8" i="2"/>
  <c r="DU8" i="2"/>
  <c r="EA8" i="2"/>
  <c r="GW8" i="2"/>
  <c r="H9" i="2"/>
  <c r="CF9" i="2"/>
  <c r="DU9" i="2"/>
  <c r="EA9" i="2"/>
  <c r="GW9" i="2"/>
  <c r="H10" i="2"/>
  <c r="CF10" i="2"/>
  <c r="DU10" i="2"/>
  <c r="EA10" i="2"/>
  <c r="GW10" i="2"/>
  <c r="H11" i="2"/>
  <c r="CF11" i="2"/>
  <c r="DU11" i="2"/>
  <c r="EA11" i="2"/>
  <c r="GW11" i="2"/>
  <c r="H12" i="2"/>
  <c r="CF12" i="2"/>
  <c r="DU12" i="2"/>
  <c r="EA12" i="2"/>
  <c r="GW12" i="2"/>
  <c r="H13" i="2"/>
  <c r="CF13" i="2"/>
  <c r="DU13" i="2"/>
  <c r="EA13" i="2"/>
  <c r="GW13" i="2"/>
  <c r="H14" i="2"/>
  <c r="CF14" i="2"/>
  <c r="DU14" i="2"/>
  <c r="EA14" i="2"/>
  <c r="GW14" i="2"/>
  <c r="CF15" i="2"/>
  <c r="DU15" i="2"/>
  <c r="EA15" i="2"/>
  <c r="GW15" i="2"/>
  <c r="CF16" i="2"/>
  <c r="GQ16" i="2"/>
  <c r="GW16" i="2"/>
  <c r="H17" i="2"/>
  <c r="CF17" i="2"/>
  <c r="DU17" i="2"/>
  <c r="GQ17" i="2"/>
  <c r="GW17" i="2"/>
  <c r="GQ18" i="2"/>
  <c r="GW18" i="2"/>
  <c r="GQ19" i="2"/>
  <c r="GW19" i="2"/>
  <c r="GQ20" i="2"/>
  <c r="GW20" i="2"/>
  <c r="GW50" i="1"/>
  <c r="GW49" i="1"/>
  <c r="GW28" i="2"/>
  <c r="GW29" i="2"/>
  <c r="CZ24" i="2"/>
  <c r="DO24" i="2"/>
  <c r="DU24" i="2"/>
  <c r="EA24" i="2"/>
  <c r="EG24" i="2"/>
  <c r="EL24" i="2"/>
  <c r="CZ23" i="2"/>
  <c r="DO23" i="2"/>
  <c r="DU23" i="2"/>
  <c r="EA23" i="2"/>
  <c r="EG23" i="2"/>
  <c r="EL23" i="2"/>
  <c r="DU22" i="2"/>
  <c r="CZ22" i="2"/>
  <c r="DO22" i="2"/>
  <c r="EA22" i="2"/>
  <c r="EG22" i="2"/>
  <c r="EL22" i="2"/>
  <c r="GW51" i="1"/>
  <c r="H46" i="1"/>
  <c r="H45" i="1"/>
  <c r="H44" i="1"/>
  <c r="N46" i="1"/>
  <c r="N45" i="1"/>
  <c r="N44" i="1"/>
  <c r="T46" i="1"/>
  <c r="T45" i="1"/>
  <c r="T44" i="1"/>
  <c r="Z46" i="1"/>
  <c r="Z45" i="1"/>
  <c r="Z44" i="1"/>
  <c r="AF46" i="1"/>
  <c r="AF45" i="1"/>
  <c r="AF44" i="1"/>
  <c r="AL46" i="1"/>
  <c r="AL45" i="1"/>
  <c r="AL44" i="1"/>
  <c r="AQ46" i="1"/>
  <c r="AQ45" i="1"/>
  <c r="AQ44" i="1"/>
  <c r="BA46" i="1"/>
  <c r="BA45" i="1"/>
  <c r="BA44" i="1"/>
  <c r="BF46" i="1"/>
  <c r="BF45" i="1"/>
  <c r="BF44" i="1"/>
  <c r="BK46" i="1"/>
  <c r="BK45" i="1"/>
  <c r="BK44" i="1"/>
  <c r="BP46" i="1"/>
  <c r="BP45" i="1"/>
  <c r="BP44" i="1"/>
  <c r="BU46" i="1"/>
  <c r="BU45" i="1"/>
  <c r="BU44" i="1"/>
  <c r="BZ46" i="1"/>
  <c r="BZ45" i="1"/>
  <c r="BZ44" i="1"/>
  <c r="CF46" i="1"/>
  <c r="CF45" i="1"/>
  <c r="CF44" i="1"/>
  <c r="CK46" i="1"/>
  <c r="CK45" i="1"/>
  <c r="CK44" i="1"/>
  <c r="CP46" i="1"/>
  <c r="CP45" i="1"/>
  <c r="CP44" i="1"/>
  <c r="CU46" i="1"/>
  <c r="CU45" i="1"/>
  <c r="CU44" i="1"/>
  <c r="CZ46" i="1"/>
  <c r="CZ45" i="1"/>
  <c r="CZ44" i="1"/>
  <c r="DE46" i="1"/>
  <c r="DE45" i="1"/>
  <c r="DE44" i="1"/>
  <c r="DJ46" i="1"/>
  <c r="DJ45" i="1"/>
  <c r="DJ44" i="1"/>
  <c r="DO46" i="1"/>
  <c r="DO45" i="1"/>
  <c r="DO44" i="1"/>
  <c r="DU46" i="1"/>
  <c r="DU45" i="1"/>
  <c r="DU44" i="1"/>
  <c r="EL45" i="1"/>
  <c r="EA46" i="1"/>
  <c r="EA45" i="1"/>
  <c r="EA44" i="1"/>
  <c r="EG45" i="1"/>
  <c r="EG46" i="1"/>
  <c r="EG44" i="1"/>
  <c r="GQ45" i="1"/>
  <c r="GK45" i="1"/>
  <c r="GF45" i="1"/>
  <c r="GA45" i="1"/>
  <c r="FV45" i="1"/>
  <c r="FQ45" i="1"/>
  <c r="FQ46" i="1"/>
  <c r="FQ44" i="1"/>
  <c r="FV46" i="1"/>
  <c r="FV44" i="1"/>
  <c r="GA46" i="1"/>
  <c r="GA44" i="1"/>
  <c r="GF46" i="1"/>
  <c r="GF44" i="1"/>
  <c r="EL46" i="1"/>
  <c r="EL44" i="1"/>
  <c r="GK46" i="1"/>
  <c r="GK44" i="1"/>
  <c r="GQ46" i="1"/>
  <c r="GQ44" i="1"/>
</calcChain>
</file>

<file path=xl/sharedStrings.xml><?xml version="1.0" encoding="utf-8"?>
<sst xmlns="http://schemas.openxmlformats.org/spreadsheetml/2006/main" count="4949" uniqueCount="1320">
  <si>
    <t>Name</t>
  </si>
  <si>
    <t>URL</t>
  </si>
  <si>
    <t>1.1.1 How many images</t>
  </si>
  <si>
    <t>1.1.1 How many alt-text</t>
  </si>
  <si>
    <t>1.1.1 Description</t>
  </si>
  <si>
    <t>1.1.1 Success criterion</t>
  </si>
  <si>
    <t>1.1.1 Comments</t>
  </si>
  <si>
    <t>1.1.1 Score</t>
  </si>
  <si>
    <t>1.2.1 How many Audio only or video only content</t>
  </si>
  <si>
    <t>1.2.1 How many captions or audio descriptions</t>
  </si>
  <si>
    <t>1.2.1 Description</t>
  </si>
  <si>
    <t>1.2.1 Success criterion</t>
  </si>
  <si>
    <t>1.2.1 Comments</t>
  </si>
  <si>
    <t>1.2.1 Score</t>
  </si>
  <si>
    <t>1.2.2 How many videos</t>
  </si>
  <si>
    <t>1.2.2 How many captions</t>
  </si>
  <si>
    <t>1.2.2 Description</t>
  </si>
  <si>
    <t>1.2.2 Success criterion</t>
  </si>
  <si>
    <t>1.2.2 Comments</t>
  </si>
  <si>
    <t>1.2.2 Score</t>
  </si>
  <si>
    <t>1.2.3 How many Syncronized media elements</t>
  </si>
  <si>
    <t>1.2.3 How many audio descriptions/transcripts</t>
  </si>
  <si>
    <t>1.2.3 Description</t>
  </si>
  <si>
    <t>1.2.3 Success criterion</t>
  </si>
  <si>
    <t>1.2.3 Comments</t>
  </si>
  <si>
    <t>1.2.3 Score</t>
  </si>
  <si>
    <t>1.2.4 How many live media</t>
  </si>
  <si>
    <t>1.2.4 How many syncronized captions</t>
  </si>
  <si>
    <t>1.2.4 Description</t>
  </si>
  <si>
    <t>1.2.4 Success criterion</t>
  </si>
  <si>
    <t>1.2.4 Comments</t>
  </si>
  <si>
    <t>1.2.4 Score</t>
  </si>
  <si>
    <t>1.2.5 How many videos</t>
  </si>
  <si>
    <t>1.2.5 How many audio descriptions</t>
  </si>
  <si>
    <t>1.2.5 Description</t>
  </si>
  <si>
    <t>1.2.5 Success criterion</t>
  </si>
  <si>
    <t>1.2.5 Comments</t>
  </si>
  <si>
    <t>1.2.5 Score</t>
  </si>
  <si>
    <t>1.3.1 Info and relationships</t>
  </si>
  <si>
    <t>1.3.1 Description</t>
  </si>
  <si>
    <t>1.3.1 Success criterion</t>
  </si>
  <si>
    <t>1.3.1 Comments</t>
  </si>
  <si>
    <t>1.3.1 Score</t>
  </si>
  <si>
    <t>1.3.2 Meaningful sequence</t>
  </si>
  <si>
    <t>1.3.2 Description</t>
  </si>
  <si>
    <t>1.3.2 Success criterion</t>
  </si>
  <si>
    <t>1.3.2 Comments</t>
  </si>
  <si>
    <t>1.3.2 Score</t>
  </si>
  <si>
    <t>1.3.3 Sensory characteristics</t>
  </si>
  <si>
    <t>1.3.3 Description</t>
  </si>
  <si>
    <t>1.3.3 Success criterion</t>
  </si>
  <si>
    <t>1.3.3 Comments</t>
  </si>
  <si>
    <t>1.3.3 Score</t>
  </si>
  <si>
    <t>1.4.1 Use of color</t>
  </si>
  <si>
    <t>1.4.1 Description</t>
  </si>
  <si>
    <t>1.4.1 Success criterion</t>
  </si>
  <si>
    <t>1.4.1 Comments</t>
  </si>
  <si>
    <t>1.4.1 Score</t>
  </si>
  <si>
    <t>1.4.2 Audio controls</t>
  </si>
  <si>
    <t>1.4.2 Description</t>
  </si>
  <si>
    <t>1.4.2 Success criterion</t>
  </si>
  <si>
    <t>1.4.2 Comments</t>
  </si>
  <si>
    <t>1.4.2 Score</t>
  </si>
  <si>
    <t>1.4.3 Contrast minimum</t>
  </si>
  <si>
    <t>1.4.3 Description</t>
  </si>
  <si>
    <t>1.4.3 Success criterion</t>
  </si>
  <si>
    <t>1.4.3 Comments</t>
  </si>
  <si>
    <t>1.4.3 Score</t>
  </si>
  <si>
    <t>1.4.4 Resize text</t>
  </si>
  <si>
    <t>1.4.4 Description</t>
  </si>
  <si>
    <t>1.4.4 Success criterion</t>
  </si>
  <si>
    <t>1.4.4 Comments</t>
  </si>
  <si>
    <t>1.4.4 Score</t>
  </si>
  <si>
    <t>1.4.5 Images of text</t>
  </si>
  <si>
    <t>1.4.5 Description</t>
  </si>
  <si>
    <t>1.4.5 Success criterion</t>
  </si>
  <si>
    <t>1.4.5 Comments</t>
  </si>
  <si>
    <t>1.4.5 Score</t>
  </si>
  <si>
    <t>2.1.1 How many elements and controls</t>
  </si>
  <si>
    <t>2.1.1 How many have keyboard access</t>
  </si>
  <si>
    <t>2.1.1 Description</t>
  </si>
  <si>
    <t>2.1.1 Success criterion</t>
  </si>
  <si>
    <t>2.1.1 Comments</t>
  </si>
  <si>
    <t>2.1.1 Score</t>
  </si>
  <si>
    <t>2.1.2 No keyboard trap</t>
  </si>
  <si>
    <t>2.1.2 Description</t>
  </si>
  <si>
    <t>2.1.2 Success criterion</t>
  </si>
  <si>
    <t>2.1.2 Comments</t>
  </si>
  <si>
    <t>2.1.2 Score</t>
  </si>
  <si>
    <t>2.2.1 Timing adjustable</t>
  </si>
  <si>
    <t>2.2.1 Description</t>
  </si>
  <si>
    <t>2.2.1 Success criterion</t>
  </si>
  <si>
    <t>2.2.1 Comments</t>
  </si>
  <si>
    <t>2.2.1 Score</t>
  </si>
  <si>
    <t>2.2.2 Automatic content</t>
  </si>
  <si>
    <t>2.2.2 Description</t>
  </si>
  <si>
    <t>2.2.2 Success criterion</t>
  </si>
  <si>
    <t>2.2.2 Comments</t>
  </si>
  <si>
    <t>2.2.2 Score</t>
  </si>
  <si>
    <t>2.3.1 Flashes are below threshhold level</t>
  </si>
  <si>
    <t>2.3.1 Description</t>
  </si>
  <si>
    <t>2.3.1 Success criterion</t>
  </si>
  <si>
    <t>2.3.1 Comments</t>
  </si>
  <si>
    <t>2.3.1 Score</t>
  </si>
  <si>
    <t>2.4.1 Bypass blocks</t>
  </si>
  <si>
    <t>2.4.1 Description</t>
  </si>
  <si>
    <t>2.4.1 Success criterion</t>
  </si>
  <si>
    <t>2.4.1 Comments</t>
  </si>
  <si>
    <t>2.4.1 Score</t>
  </si>
  <si>
    <t>2.4.2 Page titled</t>
  </si>
  <si>
    <t>2.4.2 Description</t>
  </si>
  <si>
    <t>2.4.2 Success criterion</t>
  </si>
  <si>
    <t>2.4.2 Comments</t>
  </si>
  <si>
    <t>2.4.2 Score</t>
  </si>
  <si>
    <t>2.4.3 Focus order</t>
  </si>
  <si>
    <t>2.4.3 Description</t>
  </si>
  <si>
    <t>2.4.3 Success criterion</t>
  </si>
  <si>
    <t>2.4.3 Comments</t>
  </si>
  <si>
    <t>2.4.3 Score</t>
  </si>
  <si>
    <t>2.4.4 Link purpose and context</t>
  </si>
  <si>
    <t>2.4.4 Links with proper text</t>
  </si>
  <si>
    <t>2.4.4 Description</t>
  </si>
  <si>
    <t>2.4.4 Success criterion</t>
  </si>
  <si>
    <t>2.4.4 Comments</t>
  </si>
  <si>
    <t>2.4.4 Score</t>
  </si>
  <si>
    <t>2.4.5 Multiple ways</t>
  </si>
  <si>
    <t>2.4.5 How many ways</t>
  </si>
  <si>
    <t>2.4.5 Description</t>
  </si>
  <si>
    <t>2.4.5 Success criterion</t>
  </si>
  <si>
    <t>2.4.5 Comments</t>
  </si>
  <si>
    <t>2.4.5 Score</t>
  </si>
  <si>
    <t>2.4.6 Headings and labels</t>
  </si>
  <si>
    <t>How many hav proper labels</t>
  </si>
  <si>
    <t>2.4.6 Description</t>
  </si>
  <si>
    <t>2.4.6 Success criterion</t>
  </si>
  <si>
    <t>2.4.6 Comments</t>
  </si>
  <si>
    <t>2.4.6 Score</t>
  </si>
  <si>
    <t>2.4.7 Focus visible</t>
  </si>
  <si>
    <t>2.4.7 Description</t>
  </si>
  <si>
    <t>2.4.7 Success criterion</t>
  </si>
  <si>
    <t>2.4.7 Comments</t>
  </si>
  <si>
    <t>2.4.7 Score</t>
  </si>
  <si>
    <t>3.1.1 Language of page</t>
  </si>
  <si>
    <t>3.1.1 Description</t>
  </si>
  <si>
    <t>3.1.1 Success criterion</t>
  </si>
  <si>
    <t>3.1.1 Comments</t>
  </si>
  <si>
    <t>3.1.1 Score</t>
  </si>
  <si>
    <t>3.1.2 Language of parts: How many languages</t>
  </si>
  <si>
    <t>3.1.2 Languages properly identified</t>
  </si>
  <si>
    <t>3.1.2 Description</t>
  </si>
  <si>
    <t>3.1.2 Success criterion</t>
  </si>
  <si>
    <t>3.1.2 Comments</t>
  </si>
  <si>
    <t>3.1.2 Score</t>
  </si>
  <si>
    <t>3.2.1 On focus</t>
  </si>
  <si>
    <t>3.2.1 Description</t>
  </si>
  <si>
    <t>3.2.1 Success criterion</t>
  </si>
  <si>
    <t>3.2.2 On input</t>
  </si>
  <si>
    <t>3.2.2 Description</t>
  </si>
  <si>
    <t>3.2.2 Success criterion</t>
  </si>
  <si>
    <t>3.2.2 Comments</t>
  </si>
  <si>
    <t>3.2.2 Score</t>
  </si>
  <si>
    <t>3.2.3 Consistent navigation</t>
  </si>
  <si>
    <t>3.2.3 Description</t>
  </si>
  <si>
    <t>3.2.3 Success criterion</t>
  </si>
  <si>
    <t>3.2.3 Comments</t>
  </si>
  <si>
    <t>3.2.3 Score</t>
  </si>
  <si>
    <t>3.2.4 Consistent identification</t>
  </si>
  <si>
    <t>3.2.4 Description</t>
  </si>
  <si>
    <t>3.2.4 Success criterion</t>
  </si>
  <si>
    <t>3.2.4 Comments</t>
  </si>
  <si>
    <t>3.2.4 Score</t>
  </si>
  <si>
    <t>3.3.1 Error identification</t>
  </si>
  <si>
    <t>3.3.1 Description</t>
  </si>
  <si>
    <t>3.3.1 Success criterion</t>
  </si>
  <si>
    <t>3.3.1 Comments</t>
  </si>
  <si>
    <t>3.3.1 Score</t>
  </si>
  <si>
    <t>3.3.2 Description</t>
  </si>
  <si>
    <t>3.3.2 Success criterion</t>
  </si>
  <si>
    <t>3.3.2 Comments</t>
  </si>
  <si>
    <t>3.3.2 Score</t>
  </si>
  <si>
    <t>3.3.3 Error suggestion</t>
  </si>
  <si>
    <t>3.3.3 Description</t>
  </si>
  <si>
    <t>3.3.3 Success criterion</t>
  </si>
  <si>
    <t>3.3.3 Comments</t>
  </si>
  <si>
    <t>3.3.3 Score</t>
  </si>
  <si>
    <t>3.3.4 Error prevention for legal or financial info</t>
  </si>
  <si>
    <t>3.3.4 Description</t>
  </si>
  <si>
    <t>3.3.4 Success criterion</t>
  </si>
  <si>
    <t>3.3.4 Comments</t>
  </si>
  <si>
    <t>3.3.4 Score</t>
  </si>
  <si>
    <t>4.1.1 Parsing how many lines of code</t>
  </si>
  <si>
    <t>4.1.1 parsing how many errors</t>
  </si>
  <si>
    <t>4.1.1 Description</t>
  </si>
  <si>
    <t>4.1.1 Success criterion</t>
  </si>
  <si>
    <t>4.1.1 Comments</t>
  </si>
  <si>
    <t>4.1.1 Score</t>
  </si>
  <si>
    <t>4.1.2 Name, role, value</t>
  </si>
  <si>
    <t>4.1.2 Description</t>
  </si>
  <si>
    <t>4.1.2 Success criterion</t>
  </si>
  <si>
    <t>4.1.2 Comments</t>
  </si>
  <si>
    <t>4.1.2 Score</t>
  </si>
  <si>
    <t>NYC access Score</t>
  </si>
  <si>
    <t>Mayor's Office of Data Analytics MODA</t>
  </si>
  <si>
    <t>http://www1.nyc.gov/site/analytics/index.page</t>
  </si>
  <si>
    <t>All images including links, form controls and maps have proper alt-text. All audio has text alternatives.</t>
  </si>
  <si>
    <t>http://www.w3.org/TR/UNDERSTANDING-WCAG20/text-equiv-all.html</t>
  </si>
  <si>
    <t>Did not count images from twitter feed. However they did have proper labels. No audio on this page.</t>
  </si>
  <si>
    <t>Transcripts for audio only content and Audio Description for video only content</t>
  </si>
  <si>
    <t>http://www.w3.org/TR/UNDERSTANDING-WCAG20/media-equiv-av-only-alt.html</t>
  </si>
  <si>
    <t>No Audio only or video only content on this page</t>
  </si>
  <si>
    <t>Captions are provided for pre-recorded videos.</t>
  </si>
  <si>
    <t>http://www.w3.org/TR/UNDERSTANDING-WCAG20/media-equiv-captions.html</t>
  </si>
  <si>
    <t>No videos</t>
  </si>
  <si>
    <t>http://www.w3.org/TR/UNDERSTANDING-WCAG20/media-equiv-audio-desc.html</t>
  </si>
  <si>
    <t>Captions for live video or audio events</t>
  </si>
  <si>
    <t>http://www.w3.org/TR/UNDERSTANDING-WCAG20/media-equiv-real-time-captions.html</t>
  </si>
  <si>
    <t>No live media</t>
  </si>
  <si>
    <t>http://www.w3.org/TR/UNDERSTANDING-WCAG20/media-equiv-audio-desc-only.html</t>
  </si>
  <si>
    <t>http://www.w3.org/TR/UNDERSTANDING-WCAG20/content-structure-separation-programmatic.html</t>
  </si>
  <si>
    <t xml:space="preserve">There are headings but they need better structure. Headings are missing for the hero. Lists and links are properly formatted </t>
  </si>
  <si>
    <t>http://www.w3.org/TR/UNDERSTANDING-WCAG20/content-structure-separation-sequence.html</t>
  </si>
  <si>
    <t>Follows a logical order</t>
  </si>
  <si>
    <t>http://www.w3.org/TR/UNDERSTANDING-WCAG20/content-structure-separation-understanding.html</t>
  </si>
  <si>
    <t>No instructions on this page</t>
  </si>
  <si>
    <t>http://www.w3.org/TR/UNDERSTANDING-WCAG20/visual-audio-contrast-without-color.html</t>
  </si>
  <si>
    <t>Everything that is conveyed through color can be understood through text or formatting</t>
  </si>
  <si>
    <t>http://www.w3.org/TR/UNDERSTANDING-WCAG20/visual-audio-contrast-dis-audio.html</t>
  </si>
  <si>
    <t>http://www.w3.org/TR/UNDERSTANDING-WCAG20/visual-audio-contrast-contrast.html</t>
  </si>
  <si>
    <t>Wave has no contrast errors</t>
  </si>
  <si>
    <t>http://www.w3.org/TR/UNDERSTANDING-WCAG20/visual-audio-contrast-scale.html</t>
  </si>
  <si>
    <t>Works for all browsers except Internet Explorer</t>
  </si>
  <si>
    <t>http://www.w3.org/TR/UNDERSTANDING-WCAG20/visual-audio-contrast-text-presentation.html</t>
  </si>
  <si>
    <t>No text in images</t>
  </si>
  <si>
    <t>All links, buttons, edit fields and other controls need to have keyboard access</t>
  </si>
  <si>
    <t>http://www.w3.org/TR/UNDERSTANDING-WCAG20/keyboard-operation-keyboard-operable.html</t>
  </si>
  <si>
    <t>196 links, 1 edit field and 2 buttons. All have keyboard access</t>
  </si>
  <si>
    <t>http://www.w3.org/TR/UNDERSTANDING-WCAG20/keyboard-operation-trapping.html</t>
  </si>
  <si>
    <t>No traps</t>
  </si>
  <si>
    <t>http://www.w3.org/TR/UNDERSTANDING-WCAG20/time-limits-required-behaviors.html</t>
  </si>
  <si>
    <t>No time limits</t>
  </si>
  <si>
    <t>http://www.w3.org/TR/UNDERSTANDING-WCAG20/time-limits-pause.html</t>
  </si>
  <si>
    <t>Hero does not affect screen readers and it doesn't play until activated by the user.</t>
  </si>
  <si>
    <t>http://www.w3.org/TR/UNDERSTANDING-WCAG20/seizure-does-not-violate.html</t>
  </si>
  <si>
    <t>no flashing</t>
  </si>
  <si>
    <t>http://www.w3.org/TR/UNDERSTANDING-WCAG20/navigation-mechanisms-skip.html</t>
  </si>
  <si>
    <t>Heading structure allows skipping navigation section.</t>
  </si>
  <si>
    <t>http://www.w3.org/TR/UNDERSTANDING-WCAG20/navigation-mechanisms-title.html</t>
  </si>
  <si>
    <t xml:space="preserve">Titled appropriately </t>
  </si>
  <si>
    <t>http://www.w3.org/TR/UNDERSTANDING-WCAG20/navigation-mechanisms-focus-order.html</t>
  </si>
  <si>
    <t>http://www.w3.org/TR/UNDERSTANDING-WCAG20/navigation-mechanisms-refs.html</t>
  </si>
  <si>
    <t>All links have sufficient text</t>
  </si>
  <si>
    <t>http://www.w3.org/TR/UNDERSTANDING-WCAG20/navigation-mechanisms-mult-loc.html</t>
  </si>
  <si>
    <t>Navigation region and site search</t>
  </si>
  <si>
    <t>http://www.w3.org/TR/UNDERSTANDING-WCAG20/navigation-mechanisms-descriptive.html</t>
  </si>
  <si>
    <t>4 headings have proper labels. 3 form fields have proper labels.</t>
  </si>
  <si>
    <t>http://www.w3.org/TR/UNDERSTANDING-WCAG20/navigation-mechanisms-focus-visible.html</t>
  </si>
  <si>
    <t>http://www.w3.org/TR/UNDERSTANDING-WCAG20/meaning-doc-lang-id.html</t>
  </si>
  <si>
    <t>Wave testing tool error: No language</t>
  </si>
  <si>
    <t>http://www.w3.org/TR/UNDERSTANDING-WCAG20/meaning-other-lang-id.html</t>
  </si>
  <si>
    <t>This page only has one language</t>
  </si>
  <si>
    <t>http://www.w3.org/TR/UNDERSTANDING-WCAG20/consistent-behavior-receive-focus.html</t>
  </si>
  <si>
    <t>Nothing like that on this page. All links and buttons take the user to a new page only if activated.</t>
  </si>
  <si>
    <t>http://www.w3.org/TR/UNDERSTANDING-WCAG20/consistent-behavior-unpredictable-change.html</t>
  </si>
  <si>
    <t>No substantial changes happen to the page. Links and buttons load a whole new page as expected.</t>
  </si>
  <si>
    <t>http://www.w3.org/TR/UNDERSTANDING-WCAG20/consistent-behavior-consistent-locations.html</t>
  </si>
  <si>
    <t>http://www.w3.org/TR/UNDERSTANDING-WCAG20/consistent-behavior-consistent-functionality.html</t>
  </si>
  <si>
    <t>nyc.gov uses a template where the links and controls are always the same</t>
  </si>
  <si>
    <t>http://www.w3.org/TR/UNDERSTANDING-WCAG20/minimize-error-identified.html</t>
  </si>
  <si>
    <t>No forms other than the site search</t>
  </si>
  <si>
    <t>http://www.w3.org/TR/UNDERSTANDING-WCAG20/minimize-error-cues.html</t>
  </si>
  <si>
    <t>No required fields</t>
  </si>
  <si>
    <t>http://www.w3.org/TR/UNDERSTANDING-WCAG20/minimize-error-suggestions.html</t>
  </si>
  <si>
    <t>No required form fields are on the page.</t>
  </si>
  <si>
    <t>http://www.w3.org/TR/UNDERSTANDING-WCAG20/minimize-error-reversible.html</t>
  </si>
  <si>
    <t>Not applicable.</t>
  </si>
  <si>
    <t>http://www.w3.org/TR/UNDERSTANDING-WCAG20/ensure-compat-parses.html</t>
  </si>
  <si>
    <t>http://www.w3.org/TR/UNDERSTANDING-WCAG20/ensure-compat-rsv.html</t>
  </si>
  <si>
    <t>Nyc.gov uses standard html elements</t>
  </si>
  <si>
    <t>MODA contact page</t>
  </si>
  <si>
    <t>http://www1.nyc.gov/site/analytics/contact/contact-office-data-analytics.page</t>
  </si>
  <si>
    <t>All images have proper alt-text</t>
  </si>
  <si>
    <t>No media content that automatically plays</t>
  </si>
  <si>
    <t xml:space="preserve">32 links, 1 button, 1 checkbox and 4 edit fields. All have keyboard access. </t>
  </si>
  <si>
    <t>No automatic content</t>
  </si>
  <si>
    <t>Links, form fields and search are in logical order</t>
  </si>
  <si>
    <t>5 of the share links are not labeled because they are CSS images</t>
  </si>
  <si>
    <t>1 heading, 4 edit fields, 1 checkbox and 1 button. All have labels</t>
  </si>
  <si>
    <t>Instructions state all fields are required</t>
  </si>
  <si>
    <t>No instructions</t>
  </si>
  <si>
    <t>MODA About</t>
  </si>
  <si>
    <t>http://www1.nyc.gov/site/analytics/about/about-office-data-analytics.page</t>
  </si>
  <si>
    <t>all images have proper alt-text</t>
  </si>
  <si>
    <t>There is an &lt;h1&gt; for the page title but another one is needed where the main content begins</t>
  </si>
  <si>
    <t>no instructions on this page</t>
  </si>
  <si>
    <t>29 links, 2 text fields and 2 buttons have keyboard access</t>
  </si>
  <si>
    <t>1 Heading, 2 edit fields and 2 buttons have proper labels</t>
  </si>
  <si>
    <t>nyc.gov uses standard html elements</t>
  </si>
  <si>
    <t>Human Resources Administration (HRA)</t>
  </si>
  <si>
    <t>http://nyc.gov/hra</t>
  </si>
  <si>
    <t>8 images including NYC and HRA logos have alt-text. 8 images at the bottom for different programs do not have appropriate alt-text</t>
  </si>
  <si>
    <t>There are headings but they need better structure. Some of the form fields are missing lables.</t>
  </si>
  <si>
    <t>follows a logical order</t>
  </si>
  <si>
    <t>Wave has no contrast errors, except for the hero buttons.</t>
  </si>
  <si>
    <t>206 links</t>
  </si>
  <si>
    <t xml:space="preserve">no flashing </t>
  </si>
  <si>
    <t>Hero links as well as program links are not labeled appropriately</t>
  </si>
  <si>
    <t>8 headings in the programs section and the "I need help" dropdown are not labeled appropriately.</t>
  </si>
  <si>
    <t>wave testing tool error. No document language</t>
  </si>
  <si>
    <t>6 other languages on the page do not have Lang attributes</t>
  </si>
  <si>
    <t>HRA - About</t>
  </si>
  <si>
    <t>http://www1.nyc.gov/site/hra/about/about-hra.page</t>
  </si>
  <si>
    <t>3 Images including NYC logo, HRA logo and language icon have alt text</t>
  </si>
  <si>
    <t>There are headings that take the user to the main content. They are &lt;h3&gt; and there is no &lt;h1&gt; associated with the page title.</t>
  </si>
  <si>
    <t>Other than links, main content has good contrast</t>
  </si>
  <si>
    <t>37 links</t>
  </si>
  <si>
    <t>no traps</t>
  </si>
  <si>
    <t>31 links are labelled. 5 share links are not labelled appropriately because they are CSS images.</t>
  </si>
  <si>
    <t>2 headings, 1 edit field and 1 button are labelled appropriately</t>
  </si>
  <si>
    <t>No other languages</t>
  </si>
  <si>
    <t>HRA - Contact Us</t>
  </si>
  <si>
    <t>http://www1.nyc.gov/site/hra/about/contact.page</t>
  </si>
  <si>
    <t>There are headings for the start of the contact section and sub headings for the different ways of contacting. However, there is no &lt;h1&gt;</t>
  </si>
  <si>
    <t>Works on all browsers except Internet Explorer</t>
  </si>
  <si>
    <t xml:space="preserve">39 links, 4 combo boxes, 15 text boxes, 2 buttons </t>
  </si>
  <si>
    <t>34 links are labeled appropriately. 5 share links are not labelled because they are CSS images</t>
  </si>
  <si>
    <t>7 headings, 1 edit field and 1 button are labelled appropriately</t>
  </si>
  <si>
    <t>12 total issues 5 warnings, 7 errors</t>
  </si>
  <si>
    <t>Housing Preservation and Development  (HPD)</t>
  </si>
  <si>
    <t>http://nyc.gov/hpd</t>
  </si>
  <si>
    <t>HPD - About</t>
  </si>
  <si>
    <t>New York City Housing Authority (NYCHA)</t>
  </si>
  <si>
    <t>http://nyc.gov/nycha/about</t>
  </si>
  <si>
    <t>Wave shows no contrast errors</t>
  </si>
  <si>
    <t xml:space="preserve">no text in images </t>
  </si>
  <si>
    <t xml:space="preserve">no traps </t>
  </si>
  <si>
    <t>35 total issues: 8 warnings 27 errors</t>
  </si>
  <si>
    <t>NYCHA - About</t>
  </si>
  <si>
    <t>10 total issues:  4 warnings, 6 erros</t>
  </si>
  <si>
    <t>Text resizing works with the three choices on the webpage</t>
  </si>
  <si>
    <t>HRA email the commissioner</t>
  </si>
  <si>
    <t>https://www.nyc.gov/html/mail/html/mailhra.html</t>
  </si>
  <si>
    <t>1 image of NYC logo is missing alt-text</t>
  </si>
  <si>
    <t>Instructions use text alternatives such as * for required fields.</t>
  </si>
  <si>
    <t>7 links and 21 form fields have keyboard access</t>
  </si>
  <si>
    <t>No headings and no skip to links</t>
  </si>
  <si>
    <t>6 links have labels. NYC logo link does not have alt-text. This page is using an older template than the other pages on this website.</t>
  </si>
  <si>
    <t>No navigation and no site search on this page.</t>
  </si>
  <si>
    <t>No headings. 21 form fields do not have labels according to Wave. However, JAWS does read labels. This criteria will receive a .5 because of the ambiguity.</t>
  </si>
  <si>
    <t>This page is using a different template from the other pages on this website so it does not fit in with the structure. There are no navigation links on this page.</t>
  </si>
  <si>
    <t>This page is using an older template which does not match the other pages on the rest of the website.</t>
  </si>
  <si>
    <t>Instructions:</t>
  </si>
  <si>
    <t>1.1 text alternatives</t>
  </si>
  <si>
    <t>1.3 Adaptable</t>
  </si>
  <si>
    <t>2.3 Seizures</t>
  </si>
  <si>
    <t>2.4 Navigable</t>
  </si>
  <si>
    <t>3.1 Readable</t>
  </si>
  <si>
    <t>3.2 Predictable</t>
  </si>
  <si>
    <t>NYCHA - Contact</t>
  </si>
  <si>
    <t>http://www.nyc.gov/dot</t>
  </si>
  <si>
    <t>4 issues total: 3 warnings, 1 issue.</t>
  </si>
  <si>
    <t>uses older SHTML structure</t>
  </si>
  <si>
    <t>DOT - About</t>
  </si>
  <si>
    <t>http://www.nyc.gov/html/dot/html/about/about.shtml</t>
  </si>
  <si>
    <t>Text Resizing works in all browsers except Internet Explorer</t>
  </si>
  <si>
    <t>no flashes</t>
  </si>
  <si>
    <t>22 total issues: 12 warnings, 10 errors</t>
  </si>
  <si>
    <t>DOT - Contact the Commissioner</t>
  </si>
  <si>
    <t>http://www.nyc.gov/html/dot/html/contact/contact-form.shtml</t>
  </si>
  <si>
    <t>84 total issues: 8 warnings 76 errors</t>
  </si>
  <si>
    <t>Department of Health (DOH)</t>
  </si>
  <si>
    <t>http://www1.nyc.gov/site/doh/index.page</t>
  </si>
  <si>
    <t>Links in hero need to have better contrast.</t>
  </si>
  <si>
    <t>Text resizing works in all browsers except internet explorer</t>
  </si>
  <si>
    <t>25 Total errors: 5 warnings, 20 errors</t>
  </si>
  <si>
    <t>DOH - About</t>
  </si>
  <si>
    <t>http://www1.nyc.gov/site/doh/about/about-doh.page</t>
  </si>
  <si>
    <t>Active link in first and second level nav need to have a better ratio</t>
  </si>
  <si>
    <t>9 total issues: 4 warnings, 5 errors</t>
  </si>
  <si>
    <t xml:space="preserve">DOH - Contact </t>
  </si>
  <si>
    <t>http://www1.nyc.gov/site/doh/about/contact-doh.page</t>
  </si>
  <si>
    <t>Active link in first and second nav needs to have correct contrast.</t>
  </si>
  <si>
    <t>no text in images</t>
  </si>
  <si>
    <t>Office of Emergency Management (OEM)</t>
  </si>
  <si>
    <t>http://nyc.gov/oem</t>
  </si>
  <si>
    <t>Ready New York My Emergency Plan link does not look like a link, it is a different color but is not bolded or underlind.</t>
  </si>
  <si>
    <t>23 total issues: 10 warnings, 13 errors</t>
  </si>
  <si>
    <t>OEM - About</t>
  </si>
  <si>
    <t>http://www1.nyc.gov/site/em/about/overview.page</t>
  </si>
  <si>
    <t>links in body need to have better contrast</t>
  </si>
  <si>
    <t>http://www.nyc.gov/html/mail/html/mailoem.html</t>
  </si>
  <si>
    <t>189 total issues 9 warnings, 180 errors</t>
  </si>
  <si>
    <t>red coloring on form (asterisks &amp; some text) needs to have better contrast</t>
  </si>
  <si>
    <t>text resizing works in all browsers</t>
  </si>
  <si>
    <t xml:space="preserve">Severe Weather </t>
  </si>
  <si>
    <t>wave reported no errors</t>
  </si>
  <si>
    <t>16 total issues: 8 warnings, 8 errors</t>
  </si>
  <si>
    <t>http://www1.nyc.gov/site/severeweather/index.page</t>
  </si>
  <si>
    <t>Severe Weather - Resources</t>
  </si>
  <si>
    <t>7 total issues: 3 warnings, 4 errors</t>
  </si>
  <si>
    <t>http://www1.nyc.gov/site/severeweather/links/links.page</t>
  </si>
  <si>
    <t xml:space="preserve">Department of Finance (DOF) </t>
  </si>
  <si>
    <t>http://nyc.gov/dof</t>
  </si>
  <si>
    <t>DOF - About</t>
  </si>
  <si>
    <t>http://www1.nyc.gov/site/finance/about/about-us.page</t>
  </si>
  <si>
    <t>11 total issues 4 warnings, 7 errors</t>
  </si>
  <si>
    <t>11 total issues: 6 earnigns, 5 errors</t>
  </si>
  <si>
    <t xml:space="preserve">DOF - Contact </t>
  </si>
  <si>
    <t>http://www1.nyc.gov/site/finance/about/contact-by-email/contact-general-correspondence.page</t>
  </si>
  <si>
    <t>53 total issues: 6 warnings, 47 errors</t>
  </si>
  <si>
    <t>http://www1.nyc.gov/site/nycha/about/contact.page</t>
  </si>
  <si>
    <t>55 total issues: 11 warnings 44 errors</t>
  </si>
  <si>
    <t>1 image for the calendar logo and 4 images in the programs section are missing alt-text</t>
  </si>
  <si>
    <t>There are headings but they need better structure. There are 6 form fields that Wave is giving no label errors for. However in Chrome, firefox and Internet explorer JAWS readds the labels.</t>
  </si>
  <si>
    <t>Instructions do not rely on shape or color.</t>
  </si>
  <si>
    <t>coastal storms nav link needs to have better contrast</t>
  </si>
  <si>
    <t>wave reported a false positive in the header where the link buttons don't have contrast against the footer. However, they do have sufficient contrast.</t>
  </si>
  <si>
    <t>active links need to have better color contrast. Subscribe and register to vote buttons in footer are false positives for color contrast</t>
  </si>
  <si>
    <t>205 links labelled appropriately. 6 linked images in the programs section do not have labels.</t>
  </si>
  <si>
    <t>211 Links, 4 edit fields, 3 buttons and 1 combo box all have keyboard access.</t>
  </si>
  <si>
    <t>14 headings have proper labels. 3 headings in the programs sections do not. 4 edit fields, 3 buttons and 1 combo box have labels.</t>
  </si>
  <si>
    <t>Inconsistent across all NYC.gov websites</t>
  </si>
  <si>
    <t>Building look up form has no required fields.</t>
  </si>
  <si>
    <t>3 images have proper alt-text</t>
  </si>
  <si>
    <t>There are headings with good structure. However, the headings do not cover a secondary nav area so users might miss it. Also search field and button are appropriate</t>
  </si>
  <si>
    <t xml:space="preserve">42 links, 2 edit fields and 2 buttons all have keyboard access. </t>
  </si>
  <si>
    <t>37 links are labelled appropriately. 5 share links do not have labels because they are CSS images.</t>
  </si>
  <si>
    <t>4 headings have proper labels. 4 form fields have proper labels.</t>
  </si>
  <si>
    <t>HPD contact us</t>
  </si>
  <si>
    <t>http://www1.nyc.gov/site/hpd/about/contact-us.page</t>
  </si>
  <si>
    <t>53 links, 2 search fields and 2 buttons all have keyboard access.</t>
  </si>
  <si>
    <t>48 links are labelled appropriately. 5 share links do not have labels because they are CSS images.</t>
  </si>
  <si>
    <t>1 heading has proper label. 4 form elements have proper labels</t>
  </si>
  <si>
    <t>There is 1 &lt;h1&gt; heading for the title of the page. More sub-headings are needed for better navigation. There are tables but they are not used for layout purposes. The tables contain tabular data.</t>
  </si>
  <si>
    <t>HPD Resources for People with Disabilities</t>
  </si>
  <si>
    <t>http://www1.nyc.gov/site/hpd/renters/disability-services.page</t>
  </si>
  <si>
    <t>Heading structure is proper. Search site form field is properly labelled. Nav section is a list.</t>
  </si>
  <si>
    <t>46 links, 2 edit fields and 2 buttons all have keyboard access.</t>
  </si>
  <si>
    <t>Page title is disability services when it should be Resources for people with disabilities</t>
  </si>
  <si>
    <t>5 share links are not labelled properly because they are CSS images. There are multiple links that are labelled "PDF" or "MS Word" but the text around them explains the context needed.</t>
  </si>
  <si>
    <t>2 headings, 2 edit fields and 2 buttons are labelled appropriately.</t>
  </si>
  <si>
    <t>Other languages do not have Lang attribute</t>
  </si>
  <si>
    <t>8 images in the programs section do not have proper alt-text</t>
  </si>
  <si>
    <t>Heading structure is not proper. Search site form field is properly labelled. Nav section is a list.</t>
  </si>
  <si>
    <t>244 links, 2 edit fields and 2 buttons have keyboard access.</t>
  </si>
  <si>
    <t>16 links in the programs section are not labelled properly.</t>
  </si>
  <si>
    <t>Headings in the programs section do not have proper labels.</t>
  </si>
  <si>
    <t>3 images with alt-text</t>
  </si>
  <si>
    <t>There is one heading at the beginning of the content area. Search site is formatted well. There is a second level of navigation that has no heading or nav landmark.</t>
  </si>
  <si>
    <t>1 heading and 4 form fields have informative headings.</t>
  </si>
  <si>
    <t>7 images with alt-text</t>
  </si>
  <si>
    <t>18 headings with good structure, second level of navigation doesn't have a heading or landmark. First navigation has landmark and is a list. Site search is formatted properly.</t>
  </si>
  <si>
    <t>61 links, 2 edit fields and two buttons all have keyboard access.</t>
  </si>
  <si>
    <t>18 headings and 4 form fields have proper labels.</t>
  </si>
  <si>
    <t>Rent Freeze</t>
  </si>
  <si>
    <t>http://www.nyc.gov/rentfreeze</t>
  </si>
  <si>
    <t>orange links in body need to be corrected</t>
  </si>
  <si>
    <t>Rent Freeze - Am I Eligible</t>
  </si>
  <si>
    <t>http://www1.nyc.gov/site/rentfreeze/qualifications/qualifications.page</t>
  </si>
  <si>
    <t>wave found five contrast errors.  All with different issues</t>
  </si>
  <si>
    <t>34 total issues 12 warnings, 22 errors</t>
  </si>
  <si>
    <t>Rent Freeze - Freezing Your Rent</t>
  </si>
  <si>
    <t>http://www1.nyc.gov/site/rentfreeze/apply/apply-renew.page</t>
  </si>
  <si>
    <t>13 total issues: 4 warnigns, 9 errors</t>
  </si>
  <si>
    <t>NYC311</t>
  </si>
  <si>
    <t>http://nyc.gov/311</t>
  </si>
  <si>
    <t>16 total issues: 10 warnings, 6 errors</t>
  </si>
  <si>
    <t>New York Police Department (NYPD)</t>
  </si>
  <si>
    <t>http://nyc.gov/nypd</t>
  </si>
  <si>
    <t>16 total issues: 7 warnings 9 errors</t>
  </si>
  <si>
    <t>NYPD - About</t>
  </si>
  <si>
    <t>http://nyc.gov/nypd/about</t>
  </si>
  <si>
    <t>Wave found no contrast errors</t>
  </si>
  <si>
    <t>NYPD - Contact</t>
  </si>
  <si>
    <t>http://www1.nyc.gov/site/nypd/about/about-nypd/contact-us.page</t>
  </si>
  <si>
    <t>10 total issues: 5 warnings, 5 errors</t>
  </si>
  <si>
    <t>New York Fire Department (FDNY)</t>
  </si>
  <si>
    <t>http://nyc.gov/fdny</t>
  </si>
  <si>
    <t>10 total errors, 1 warnign, 9 errors</t>
  </si>
  <si>
    <t xml:space="preserve">FDNY -  About </t>
  </si>
  <si>
    <t>http://www1.nyc.gov/site/fdny/about/overview/overview.page</t>
  </si>
  <si>
    <t>Wave reports no errors</t>
  </si>
  <si>
    <t>http://www.nyc.gov/html/mail/html/mailfdny.html</t>
  </si>
  <si>
    <t>FDNY - contact</t>
  </si>
  <si>
    <t>text resize works in all browsers</t>
  </si>
  <si>
    <t>163 ttoal issues: 7 warnings 666 errors</t>
  </si>
  <si>
    <t>http://nyc.gov/doitt</t>
  </si>
  <si>
    <t>Department of Information Technology &amp; Telecommunications (DoITT)</t>
  </si>
  <si>
    <t>http://www1.nyc.gov/site/doitt/about/who-we-are.page</t>
  </si>
  <si>
    <t>Wave reported no errors</t>
  </si>
  <si>
    <t>Text resize works in all browsers except Internet Explorer</t>
  </si>
  <si>
    <t>9 total issues: 7 warnings, 2 errors</t>
  </si>
  <si>
    <t>23 total issues 6 warnings, 17 errors</t>
  </si>
  <si>
    <t>DoITT - About</t>
  </si>
  <si>
    <t>http://www.nyc.gov/html/mail/html/maildoitt.html</t>
  </si>
  <si>
    <t>DoITT - Contact Us</t>
  </si>
  <si>
    <t>165 total isues: 7 warnigns, 158 errors</t>
  </si>
  <si>
    <t>Mayor's Office of Operations</t>
  </si>
  <si>
    <t>http://nyc.gov/operations</t>
  </si>
  <si>
    <t>12 total issues: 9 warnings, 3 errors</t>
  </si>
  <si>
    <t>Operations - About</t>
  </si>
  <si>
    <t>http://www1.nyc.gov/site/operations/about/about.page</t>
  </si>
  <si>
    <t>Operations - Contact</t>
  </si>
  <si>
    <t>http://www.nyc.gov/html/mail/html/mailops.html</t>
  </si>
  <si>
    <t>177 total issues: 7 warnings, 170 errors</t>
  </si>
  <si>
    <t>245 links, 2 edit fields and 2 buttons all have keyboard access.</t>
  </si>
  <si>
    <t>8 images with alt-text. 7 images in the programs section and 11 social links do not have alt-text.</t>
  </si>
  <si>
    <t>19 headings with good structure but it could be better. There is no &lt;h1&gt;. Nav section has a landmark but the main content and search do not. Form fields are formatted properly. Lists are used correctly.</t>
  </si>
  <si>
    <t>8 links in the programs section and 11 links in the social section are not labelled properly</t>
  </si>
  <si>
    <t>7 headings in the programs section need better labelling</t>
  </si>
  <si>
    <t>There is one heading at the beginning of the content area. Search site is formatted well. There is a second level of navigation that has no heading or nav landmark. Both levels of navigation are lists.</t>
  </si>
  <si>
    <t>43 links, 2 edit fields and 2 buttons all have keyboard access.</t>
  </si>
  <si>
    <t>Navigation links always appear in the same order.</t>
  </si>
  <si>
    <t>2 headings have good structure. No &lt;h1&gt;. Main navigation section has a landmark but second level does not. Both navigation sections are lists. Search site is formatted properly.</t>
  </si>
  <si>
    <t xml:space="preserve">5 share links are not labelled properly because they are CSS images. </t>
  </si>
  <si>
    <t>1 heading and 4 form fields have informative labels.</t>
  </si>
  <si>
    <t>2 headings and 4 form fields have informative labels.</t>
  </si>
  <si>
    <t>8 ttotal issues 3 warnings, 5 errors</t>
  </si>
  <si>
    <t>DOHMH Email the commissioner</t>
  </si>
  <si>
    <t xml:space="preserve">No headings, No tables, No lists. </t>
  </si>
  <si>
    <t>7 links and 22 form fields have keyboard access</t>
  </si>
  <si>
    <t>inconsistent across all nyc.gov sites</t>
  </si>
  <si>
    <t>9 images in the programs section are missing alt-text.</t>
  </si>
  <si>
    <t>16 headings, nav section is a list and site search is formatted properly.</t>
  </si>
  <si>
    <t>Ready New York My Emergency Plan link must have sufficient color contrast</t>
  </si>
  <si>
    <t>77 links, 2 edit fields and 2 buttons all have keyboard access</t>
  </si>
  <si>
    <t>13 links in the programs section are labaled properly.</t>
  </si>
  <si>
    <t>16 headings and 4 form fields have informative headings.</t>
  </si>
  <si>
    <t>4 images have alt-text</t>
  </si>
  <si>
    <t>1 heading before the content starts. First nav section has a landmark but the second level of navigation does not. Both navigation sections are lists. Site search is formatted properly.</t>
  </si>
  <si>
    <t>OEM - email the commissioner</t>
  </si>
  <si>
    <t>NYC logo is missing alt text. However captcha image does have proper alt-text.</t>
  </si>
  <si>
    <t>Captcha has both visual and audio options.</t>
  </si>
  <si>
    <t>1 link with NYC logo does not have a label.</t>
  </si>
  <si>
    <t>NYC logo is missing alt-text</t>
  </si>
  <si>
    <t>headings, lists and landmarks</t>
  </si>
  <si>
    <t>41 links, 2 edit fields and 2 buttons have keyboard access.</t>
  </si>
  <si>
    <t>2 links do not have proper labels.</t>
  </si>
  <si>
    <t>4 headings, 2 edit fields and 1 buttons have labels. 1 search button is missing a label.</t>
  </si>
  <si>
    <t>http://www1.nyc.gov/site/severeweather/resources/resources.page</t>
  </si>
  <si>
    <t>headings, lists and landmarks. Heading structure needs improvement.</t>
  </si>
  <si>
    <t>60 links, 2 edit fields and 2 buttons all have keyboard access.</t>
  </si>
  <si>
    <t>NYC logo, 5 share links and 2 other links do not have labels.</t>
  </si>
  <si>
    <t>12 headings, 2 edit fields and 1 button have labels. 1 button is missing a label.</t>
  </si>
  <si>
    <t>Severe Weather Links</t>
  </si>
  <si>
    <t>1 heading, nav section has a landmark. Site search has proper formatting except for one unlabelled button. There is a list for the nav section and in other parts of the page.</t>
  </si>
  <si>
    <t>30 links, 2 edit fields and 2 buttons all have keyboard access.</t>
  </si>
  <si>
    <t>NYC Logo and 5 share links do not have labels.</t>
  </si>
  <si>
    <t>1 heading, 2 edit fields and 1 button have labels. 1 button is missing a label.</t>
  </si>
  <si>
    <t>13 headings, 3 form fields, 9 lists and 3 landmark regions</t>
  </si>
  <si>
    <t>89 links, 2 edit fields and 1 button all have keyboard access.</t>
  </si>
  <si>
    <t>11 links do not have proper labels.</t>
  </si>
  <si>
    <t>13 headings and 3 form fields have labels when tested with JAWS but wave gives errors for missing form labels and 1 empty heading. This criteria will receive a .75 because of the ambiguity.</t>
  </si>
  <si>
    <t>7 headings, 4 form fields, 3 lists and 3 landmark regions.</t>
  </si>
  <si>
    <t>49 links, 2 edit fields and 2 buttons all have keyboard access.</t>
  </si>
  <si>
    <t>7 headings and 4 form fields have labels that are read by JAWS. However, Wave gives errors for missing form labels. This criteria will receive a .75 for the ambiguity.</t>
  </si>
  <si>
    <t>11 total issues: 6 warnings, 5 errors</t>
  </si>
  <si>
    <t>Required fields have text labels.</t>
  </si>
  <si>
    <t>41 links and 29 form fields all have keyboard access.</t>
  </si>
  <si>
    <t>1 heading and 29 form fields have proper labels when tested with JAWS. However, Wave gives errors for missing form labels and empty headings. This criteria will receive .75 because of the ambiguity.</t>
  </si>
  <si>
    <t>9 headings, 3 lists, 3 landmark regions and 4 form fields.</t>
  </si>
  <si>
    <t>2 embedded youtube videos in the hero do not have captions.</t>
  </si>
  <si>
    <t>2 embedded youtube videos in the hero do not have audio description.</t>
  </si>
  <si>
    <t>2 embedded videos in the hero do not have audio description and are not accessible via keyboard.</t>
  </si>
  <si>
    <t>58 links and 4 form fields have keyboard access. However 2 embedded videos do not.</t>
  </si>
  <si>
    <t>4 links do not have proper labels.</t>
  </si>
  <si>
    <t>8 headings and 4 form fields have labels. Video controls are labelled but are not accessible to the keyboard by default. This criteria will receive .75 for the ambiguity.</t>
  </si>
  <si>
    <t>19 total issues: 12 warnings, 7 errors</t>
  </si>
  <si>
    <t>5 headings with good structure, 5 lists, 3 landmark regions and 4 form fields.</t>
  </si>
  <si>
    <t>34 links and 4 form fields all have keyboard access.</t>
  </si>
  <si>
    <t>5 share links and 2 other misilanious links need better labelling.</t>
  </si>
  <si>
    <t>5 headings and 4 form fields are read by jaws. However, wave gives errors for missing form fields. This criteria will receive .75 because of the ambiguity.</t>
  </si>
  <si>
    <t>4 headings with good structure, 3 lists, 3 landmark regions and 4 form fields.</t>
  </si>
  <si>
    <t>33 links, 2 edit fields and 2 buttons have keyboard access.</t>
  </si>
  <si>
    <t>5 share links are not labelled because they are CSS images.</t>
  </si>
  <si>
    <t>4 headings and 4 form fields have labels that are read by JAWS. However, Wave gives errors for missing form labels. This criteria will receive .75 because of the ambiguity.</t>
  </si>
  <si>
    <t>Subway icons for service changes do not have alt-text</t>
  </si>
  <si>
    <t>5 headings, 5 lists, 3 landmark regions and 7 form fields.</t>
  </si>
  <si>
    <t>wave found issues with Subway statuses colors and the "today" word in the today section</t>
  </si>
  <si>
    <t>69 links and 7 form fields have keyboard access.</t>
  </si>
  <si>
    <t>2 links have vague or bad labels.</t>
  </si>
  <si>
    <t>5 headings have proper labels. When tested with JAWS 2 form fields are missing labels. However, Wave reported errors of 5X form fields missing labels and 5 empty headings. This criteria will receive .75 because of the ambiguity.</t>
  </si>
  <si>
    <t>Images on the page have alt-text. Did not count images from twitter and facebook feeds.</t>
  </si>
  <si>
    <t>2 embedded videos do not have captions. 1 video is from vimeo and the other is from youtube.</t>
  </si>
  <si>
    <t>2 videos do not have audio description.</t>
  </si>
  <si>
    <t>2 videos do not offer audio description.</t>
  </si>
  <si>
    <t>20 headings, 4 lists, 3 landmark regions and 8 form fields</t>
  </si>
  <si>
    <t>wave found contrast errors in the links in the main content</t>
  </si>
  <si>
    <t>330 links and 8 form fields all have keyboard access.</t>
  </si>
  <si>
    <t>4 links have vague or non descriptive labels.</t>
  </si>
  <si>
    <t>20 headings and 6 form fields are read by JAWS. There are 2 unlabelled buttons. Wave gives errors for missing form labels and empty headings. This criteria will receive .75 because of the ambiguity.</t>
  </si>
  <si>
    <t>1 heading, 2 lists, 3 landmark regions and 4 form fields.</t>
  </si>
  <si>
    <t>41 links and 4 form fields all have keyboard access.</t>
  </si>
  <si>
    <t>6 links have vague or non-descriptive labels</t>
  </si>
  <si>
    <t>1 heading and 4 form fields are read by JAWS. However, Wave gives errors for missing form labels and empty headings. This criteria will receive .75 because of the ambiguity.</t>
  </si>
  <si>
    <t>1 heading, 4 lists, 3 landmark regions and 4 form fields.</t>
  </si>
  <si>
    <t>16 images are missing alt-text.</t>
  </si>
  <si>
    <t>28 headings, 5 lists, 3 landmark regions and 4 form fields.</t>
  </si>
  <si>
    <t>Wave reports hero buttons as a false positive</t>
  </si>
  <si>
    <t>262 links and 4 form fields have keyboard access.</t>
  </si>
  <si>
    <t>33 links have vague or non-descriptive labels.</t>
  </si>
  <si>
    <t>10 total issues 1 warning, 9 errors</t>
  </si>
  <si>
    <t>38 links and 4 form fields have keyboard access.</t>
  </si>
  <si>
    <t>11 headings in the programs and resources sections do not have proper labels. Wave reports errors for missing form labels but JAWS reads the search site form fields. This criteria will receive .75 because of the ambiguity.</t>
  </si>
  <si>
    <t xml:space="preserve">1 heading, 2 lists, 3 regions and four form fields. </t>
  </si>
  <si>
    <t>18 headings, 5 lists, 3 landmark regions and 4 form fields.</t>
  </si>
  <si>
    <t>66 links and 4 form fields have keyboard access.</t>
  </si>
  <si>
    <t>18 heading and 4 form fields are read by JAWS. However Wave reports errors for missing form labels and empty headings. Because of the ambiguity, this criteria will receive .75</t>
  </si>
  <si>
    <t>1 heading, 3 lists, 3 landmark regions and 4 form fields.</t>
  </si>
  <si>
    <t>35 links and 4 form fields have keyboard access.</t>
  </si>
  <si>
    <t>5 links have vague or non-descriptive labels.</t>
  </si>
  <si>
    <t>5 images in the programs section are missing alt-text.</t>
  </si>
  <si>
    <t>9 headings, 8 lists, 3 landmarks and 4 form fields.</t>
  </si>
  <si>
    <t>wave reported hero buttons as a false positive</t>
  </si>
  <si>
    <t>58 links and 4 form fields have keyboard access.</t>
  </si>
  <si>
    <t>11 links have vague or non-descriptive labels.</t>
  </si>
  <si>
    <t>4 headings and 4 form fields are read by JAWS. 5 links in the programs section have vague or non-descriptive labels. Wave reports errors for missing form labels and empty headings. This criteria will receive .75 because of the ambiguity.</t>
  </si>
  <si>
    <t>Department of Transportation (DOT)</t>
  </si>
  <si>
    <t>AJC - Contact</t>
  </si>
  <si>
    <t>http://www.nyc.gov/html/mail/html/mailajc.html</t>
  </si>
  <si>
    <t>200 total issues: 183 errors, 7 warnings</t>
  </si>
  <si>
    <t>ACJ - Contact</t>
  </si>
  <si>
    <t>http://www.nyc.gov/html/mail/html/mailacj.html</t>
  </si>
  <si>
    <t>test resizing works in all browsers.</t>
  </si>
  <si>
    <t>201 total: 7 warnings, 194 errors</t>
  </si>
  <si>
    <t>http://www.nyc.gov/html/mail/html/mailboc.html</t>
  </si>
  <si>
    <t>195 total issues: 7 warnings, 188 errors</t>
  </si>
  <si>
    <t>Comptroller</t>
  </si>
  <si>
    <t>http://comptroller.nyc.gov</t>
  </si>
  <si>
    <t>Text resizing works in all browsers</t>
  </si>
  <si>
    <t>Inconsistent across all NYC websites</t>
  </si>
  <si>
    <t>Comptroller - About</t>
  </si>
  <si>
    <t>https://comptroller.nyc.gov/about/</t>
  </si>
  <si>
    <t>9 total issues: 1 warning, 8 errors</t>
  </si>
  <si>
    <t xml:space="preserve">Comptroller - Contact </t>
  </si>
  <si>
    <t xml:space="preserve">https://comptroller.nyc.gov/about/contact-our-office/ </t>
  </si>
  <si>
    <t>Building Information Search</t>
  </si>
  <si>
    <t xml:space="preserve">http://a810-bisweb.nyc.gov/bisweb/bispi00.jsp </t>
  </si>
  <si>
    <t>wave found no errors</t>
  </si>
  <si>
    <t>Uses older JSP elements</t>
  </si>
  <si>
    <t>1.2 Time-Based Media</t>
  </si>
  <si>
    <t>1.4 Use Of Color</t>
  </si>
  <si>
    <t>2.1 Keyboard Access</t>
  </si>
  <si>
    <t>2.2 Enough Time</t>
  </si>
  <si>
    <t>3.2.1 Comments</t>
  </si>
  <si>
    <t>3.2.1 Score</t>
  </si>
  <si>
    <t>3.3 Input Assistance</t>
  </si>
  <si>
    <t>4.1 Parsing</t>
  </si>
  <si>
    <t>Score</t>
  </si>
  <si>
    <t xml:space="preserve">4.2 Compatible </t>
  </si>
  <si>
    <t xml:space="preserve">http://www.nyc.gov/html/mail/html/maildoh.html </t>
  </si>
  <si>
    <t>19 total issues: 3 warnings, 16 errors</t>
  </si>
  <si>
    <t>no automatic content</t>
  </si>
  <si>
    <t>NYC Access Average Score</t>
  </si>
  <si>
    <t>Information about how the City of New York Web Accessibility Scoring Methodology was done</t>
  </si>
  <si>
    <t>Criteria</t>
  </si>
  <si>
    <t>Description:</t>
  </si>
  <si>
    <t>Scoring methodology</t>
  </si>
  <si>
    <t>Comments</t>
  </si>
  <si>
    <t>Success Criterion</t>
  </si>
  <si>
    <t>The number of images and alt-texts on the page were calculated. The number of alt-texts is then divided by the total number of images for a score between 0 and 1.</t>
  </si>
  <si>
    <t>Any audio captchas were counted as part of 1.2.1 instead of 1.1</t>
  </si>
  <si>
    <t>1.2.1 Audio only or Video only Pre-recorded</t>
  </si>
  <si>
    <t>Transcripts for audio only content and audio description for video only content.</t>
  </si>
  <si>
    <t>The number of audio only or video only pre-recorded content is calculated. Then the number of transcripts or audio descriptions is calculated. The number of transcripts/audio description is then divided by the number of audio/video only content for a score between 0 and 1.</t>
  </si>
  <si>
    <t>On nyc.gov this mainly pertains to captchas. It is not calculated as part of the overall score for a page if there is no audio only or video only pre-recorded content.</t>
  </si>
  <si>
    <t>1.2.2 Captions pre-recorded</t>
  </si>
  <si>
    <t>The number of video content and captions provided are calculated to produce 2 numbers. Then the number of captions is divided by the number of videos for a score between 0 and 1.</t>
  </si>
  <si>
    <t>This is not counted towards the overall score if there is no pre-recorded video content on the page.</t>
  </si>
  <si>
    <t>1.2.3 Audio description or media alternative pre-recorded</t>
  </si>
  <si>
    <t>The number of video content and Audio descriptions/text transcripts are calculated to produce 2 numbers. Then the number of audio descriptions/text transcripts is divided by the number of videos for a score between 0 and 1.</t>
  </si>
  <si>
    <t>Text transcripts are different from caption transcripts in that they are descriptions of visual content in the video. This is not counted towards the overall score for the page if there are no videos on the page.</t>
  </si>
  <si>
    <t>1.2.4 Captions live</t>
  </si>
  <si>
    <t>Captions for live video or audio content</t>
  </si>
  <si>
    <t>The number of live video content and captions is calculated to produce 2 numbers. Then the number of captions is divided by the number of live videos for a score between 0 and 1.</t>
  </si>
  <si>
    <t>This is not counted towards the overall score if there is no live video content on the page.</t>
  </si>
  <si>
    <t>1.2.5 Audio description pre-recorded</t>
  </si>
  <si>
    <t>The number of video content and audio descriptions is calculated to produce 2 numbers. Then the number of Audio descriptions is divided by the number of videos for a score between 0 and 1.</t>
  </si>
  <si>
    <t>This criteria is different from 1.2.3 in that it does not provide the option of a text transcript as an alternative to audio description. This is not counted towards the overall score if there is no pre-recorded video content on the page.</t>
  </si>
  <si>
    <t>Scoring is rounded to the nearest quarter such as 0, .25, .5, .75 and 1.</t>
  </si>
  <si>
    <t>The score for this criteria was rounded to .75 for most pages because most pages have the mentioned qualities but can improve upon them. For example, heading structures are in need of improvement and landmark regions are needed for the site search, main content and second level of navigation.</t>
  </si>
  <si>
    <t>Content on the page follows a logical and understandable sequence when read by screen readers or viewed in alternative ways.</t>
  </si>
  <si>
    <t>The scoreing for this criteria was mostly 1 because a lot of nyc.gov pages follow a logical order.</t>
  </si>
  <si>
    <t xml:space="preserve">Instructions for interacting with the content do not solely rely on color, shape, size, visual location or sound. </t>
  </si>
  <si>
    <t>The scoring for this criteria was mostly 1 because nyc.gov rarely uses size, shape, visual location or sound in their instructions. Most forms that use color accompany it with a required icon or star symbol in the label.</t>
  </si>
  <si>
    <t>Color is not used as the only visual means of conveying information, indicating an action, prompting a response or distinguishing a visual element.</t>
  </si>
  <si>
    <t>Most pages received a 1 because they do not solely rely on color. Formatting such as lists, links, buttons and regions are used.</t>
  </si>
  <si>
    <t>1.4.2 Audio control</t>
  </si>
  <si>
    <t xml:space="preserve">If any audio content that is longer than 3 seconds plays automatically, the user should have a way to stop or turn down the volume independently of the system volume. </t>
  </si>
  <si>
    <t>This criteria either receives a 0 or 1 because it either exists on the page or not.</t>
  </si>
  <si>
    <t>There is rarely any content of this type on nyc.gov so this criteria is not counted towards the overall score of the page unless it exists for that specific page.</t>
  </si>
  <si>
    <t>Pages with no color contrast errors received a 1. Pages with color contrast errors for links or main content received .5 or .75. Some pages had color contrast errors that were false positives. Therefore they were not counted as errors.</t>
  </si>
  <si>
    <t>Text can be resized up to 200 times without the use of assistive technology and without loss of content or functionality.</t>
  </si>
  <si>
    <t xml:space="preserve">Tested for multiple browsers. In  cases where it worked for all browsers, the score is 1. For most websites using the new template, text resizing does not work for Internet Explorer so they received a score of .75. </t>
  </si>
  <si>
    <t>Any pages that have images with text receive a score of 0. Pages with no images of text receive a score of 1.</t>
  </si>
  <si>
    <t>2.1.1 Keyboard</t>
  </si>
  <si>
    <t>The number of links and interactable form elements are calculated. Then the number of elements that have keyboard access are calculated. The number of items with keyboard access is divided by the number of links/form elements for a score between 0 and 1.</t>
  </si>
  <si>
    <t>2.1.2 No keyboard traps</t>
  </si>
  <si>
    <t>Pages with keyboard traps received a score of 0 for this criteria. Pages that do not have keyboard traps receive a score of 1.</t>
  </si>
  <si>
    <t>Time limits can be turned off or adjusted to become 10 times the original limit. Does not apply for real-time interactions such as auctions.</t>
  </si>
  <si>
    <t>If time limit is adjustable or can be stopped, the criteria receives a score of 1. If the time limit cannot be stopped or adjusted, this criteria receives a score of 0.</t>
  </si>
  <si>
    <t>2.2.2 Pause, stop, hide</t>
  </si>
  <si>
    <t>Any content that automatically plays, lasts longer than 5 seconds or and is presented in parallel with other content can be paused, stopped or hidden.</t>
  </si>
  <si>
    <t>Automatic content that could be paused, stopped or hidden receives a score of 1 for this criteria. Automatic content that cannot be paused, stopped or hidden receives a score of 0. This is mainly applicable for the rotating hero on City agency websites.</t>
  </si>
  <si>
    <t>2.3.1 Flashes are below threshold</t>
  </si>
  <si>
    <t>Webpage does not contain anything that flashes more than 3 times within a 1 second period.</t>
  </si>
  <si>
    <t>This criteria either receives a 0 or 1 depending on whether or not it exists on the page. If there are flashes and they are below the threshhold of 3 flashes per second then this criteria receives a score of 1. If there are flashes and they exceed the threshold of 3 flashes per second then this criteria receives a score of 0.</t>
  </si>
  <si>
    <t>If there are no flashes, this criteria did not count towards the overall page score.</t>
  </si>
  <si>
    <t>A mechanism is provided to bypass blocks of repeated content such as the navigation section. This includes skip to links, headings and landmark regions.</t>
  </si>
  <si>
    <t>For pages that have at least one mechanism, a score of 1 is received for that criteria. Pages without any mechanisms receive a 0.</t>
  </si>
  <si>
    <t>Most pages using the new nyc.gov template have headings and regions.</t>
  </si>
  <si>
    <t>Webpage has a title that describes topic or purpose.</t>
  </si>
  <si>
    <t>Focus order is logical for content, links forms and objects. Dom order follows visual order.</t>
  </si>
  <si>
    <t xml:space="preserve">Generally, the dom order follows the visual order on  nyc.gov. </t>
  </si>
  <si>
    <t>The purpose of a link can be determined from the link text alone or from link text together with it's context.</t>
  </si>
  <si>
    <t xml:space="preserve">The total number of links are calculated. Then the number of links with proper text labels that give the purpose are calculated. The number of links with proper text labels are then divided by the total number of links for a score between 1 and 0. </t>
  </si>
  <si>
    <t>In most pages, links have proper text except in reoccuring sections such as the Programs and Initiatives section and the share links section.</t>
  </si>
  <si>
    <t>More than one way is available to locate a webpage within a set of webpages. Examples include a navigation section, site search and site map.</t>
  </si>
  <si>
    <t>Since at least 2 ways are required for this criteria, the total number of ways on a page is divided by 2 for a score between 0 and 1.</t>
  </si>
  <si>
    <t>Nyc.gov has a navigation section and site search.</t>
  </si>
  <si>
    <t xml:space="preserve">Labels for headings and forms are informative. </t>
  </si>
  <si>
    <t>The total number of headings and form fields are calculated. Then the number of proper labels are calculated. The number of proper labels is divided by the number of total headings and form fields for a score between 0 and 1.</t>
  </si>
  <si>
    <t>This criteria had a lot of ambiguity because Wave gives errors for missing form labels. However JAWS and NVDA screen readers read labels for those form fields.</t>
  </si>
  <si>
    <t>Each criteria was graded on a scale of 0 to 1. Some criteria were averaged based on number of elements and others were given rounded scores such as 0, .5, .75 or 1. All criterias were averaged for a total score based on City of New York Web Accessibility Scoring Methodology. Criteria items that were not applicable for a page were not calculated as part of the total score.</t>
  </si>
  <si>
    <t>The visual asthetic of the keyboard focus is inconsistent on nyc.gov pages therefore this criteria received a score of .75 for most pages.</t>
  </si>
  <si>
    <t>Most pages on nyc.gov do not have the language so they received a score of 0 for this criteria.</t>
  </si>
  <si>
    <t>3.1.2 Language of parts</t>
  </si>
  <si>
    <t>Few pages have other languages. Therefore this criteria is not counted towards the total score for a  page when it's not applicable. In cases where there are other languages that do not have the lang attribute, a score of 0 was given for this criteria.</t>
  </si>
  <si>
    <t>slide show automatically plays, causing nav links to be unreadable at times.</t>
  </si>
  <si>
    <t>CS4All</t>
  </si>
  <si>
    <t>http://cs4all.nyc</t>
  </si>
  <si>
    <t xml:space="preserve">all images in hero have text that is unreadable with Jaws. </t>
  </si>
  <si>
    <t>When any component receives focus, it does not initiate a change of context. This means when keyboard focus is on any interactive element in a form, the focus will not be redirected to anywhere else, the form will not be submitted or a new window will not open up. All substantial changes need to be initiated by the user.</t>
  </si>
  <si>
    <t>If a page has any substantial changes, this criteria will receive a score of 0. If the page has no substantial changes then the score will be 1. Most NYC.gov pages do not have these kind of changes.</t>
  </si>
  <si>
    <t>Entering data or changing settings will not cause any unexpected results. Any uncommon contextual changes should be notified to the user in the instructions before they interact with any of the elements that cause this change.</t>
  </si>
  <si>
    <t>If any unexpected changes happen when a setting is changed and the user is not notified before hand, this criteria receives a score of 0. If no unexpected changes happen or if the user is notified VIA the instructions on the page, this criteria receives a score of 1. Most NYC.gov pages do not have unexpected changes.</t>
  </si>
  <si>
    <t xml:space="preserve">If navigation links do not appear in the same order in multiple pages of the same website, this criteria receives a score of 0. If they do appear in the same order across multiple pages in the same website, this criteria receives a score of 1. A significant nnumber of websites on NYC.gov use templates so they often pass this criteria. </t>
  </si>
  <si>
    <t xml:space="preserve">Navigational mechanisms such as links that repeat on multiple pages always appear in the same order throughout the same website. </t>
  </si>
  <si>
    <t>Components such as links that appear on multiple pages across the same website are always identified the same way. For example, a link has the same link text everytime it appears on a page in the same website.</t>
  </si>
  <si>
    <t>Pages that do not have consistent identification of components receive a score of 0. Pages that do have consistent identification receive a score of 1. Most websites on NYC.gov use a template and consistently identify links and other components. Therefore a lot of websites pass this criteria.</t>
  </si>
  <si>
    <t>Not everything that is conveyed through color can be understood through text or formatting.  There are many links that do not look like links, meaning they are not underlined or bolded.</t>
  </si>
  <si>
    <t>wave found 13 errors.  Errors are all over page</t>
  </si>
  <si>
    <t>For required input fields, visual and text alerts notify the user of errors or incomplete fields.</t>
  </si>
  <si>
    <t>Forms with proper error reporting for all browsers receive a score of 1. Forms that provide error reporting for most browsers but not all receive a score of .75. Forms that provide error reporting for some browsers receive a score of .5. And forms that do not provide error reporting for any browsers receive a score of 0.</t>
  </si>
  <si>
    <t>3.3.2 Labels or instructions</t>
  </si>
  <si>
    <t>Text labels and proper instructions on how to fill in fields such as date, phone number etc. are provided.</t>
  </si>
  <si>
    <t>Forms with proper instructions for all fields receive a score of 1. Forms that provide instructions for most fields receive a score of .75. Forms that provide instructions for few of the fields receive a score of .5. And forms that do not provide labels or instructions receive a score of 0.</t>
  </si>
  <si>
    <t>3.3.3 Error suggestions</t>
  </si>
  <si>
    <t>If a user makes mistakes while filling out required fields, then examples or suggestions are given to assist in correcting mistakes.</t>
  </si>
  <si>
    <t>Forms with proper error suggestions for all fields receive a score of 1. Forms for proper error suggestions for most fields receive a score of .75. Forms that have proper error suggestions for some fields receive a score of .5. And forms that provide no error suggestions recieve a score of 0.</t>
  </si>
  <si>
    <t>3.3.4 Error prevention legal, financial, Data</t>
  </si>
  <si>
    <t>For webpages that cause legal commitments or financial transactions one of the following must be true. Submissions are reversable, data is checked and the user is given an opportunity to correct them, or a mechanism is provided for reviewing, correcting or confirming data entered.</t>
  </si>
  <si>
    <t>If a page causes a legal commitment or financial transaction and one of the 3 methods are used it is given a score of 1. If none of the 3 methods are used the page receives a score of 0. Most NYC.gov pages do not have any pages with legal commitments or financial transactions so this criteria was rarely counted as part of the total score for a page.</t>
  </si>
  <si>
    <t>4.1.1 Parsing</t>
  </si>
  <si>
    <t>4.1.2 Name, role , value</t>
  </si>
  <si>
    <t>Proper markup language is used such as start and end tags. If standard HTML 5 is used, this criteria recieves a passing score.</t>
  </si>
  <si>
    <t>Pages using the new template on NYC.gov use standard HTML 5 and receive a score of 1. Pages that use the old template on NYC.gov use HTML 4 and receive a score of .75. Pages that use custom elements and use name, role and value receive a score of .75 or 1. Pages with custom controls that do not use name, role or value recieve a score of 0.</t>
  </si>
  <si>
    <t>Mayor's Office for People with Disabilities Homepage (MOPD)</t>
  </si>
  <si>
    <t>MOPD about</t>
  </si>
  <si>
    <t>nyc logo is missing alt-text</t>
  </si>
  <si>
    <t>1 image of NYC logo is missing alt-text. Captcha image has alt-text.</t>
  </si>
  <si>
    <t>No headings. No lists. No regions. And form fields are missing labels.</t>
  </si>
  <si>
    <t>Some headings but they need better structure. 1 list. No regions. And a search site that has labels but Wave reports missing labels.</t>
  </si>
  <si>
    <t>1 heading. 2 lists. No regions. And site search but wave reports missing labels.</t>
  </si>
  <si>
    <t>Somewhat meaningful. However the rotating hero throws screen reader focus around.</t>
  </si>
  <si>
    <t>No audio that automatically plays</t>
  </si>
  <si>
    <t>198 links and 2 form fields have keyboard access.</t>
  </si>
  <si>
    <t>38 links and 2 form controls have keyboard access.</t>
  </si>
  <si>
    <t>http://www.nyc.gov/html/mail/html/mailmopd.html</t>
  </si>
  <si>
    <t>MOPD - E-mail the Commissioner</t>
  </si>
  <si>
    <t>http://www.nyc.gov/html/mopd/html/about/about.shtml</t>
  </si>
  <si>
    <t>10 links and 23 form fields have keyboard access</t>
  </si>
  <si>
    <t>There is a hero that affects screen reader focus and cannot be stopped.</t>
  </si>
  <si>
    <t>Headings start after the main content. There is also a heading for each hero item.</t>
  </si>
  <si>
    <t>1 heading bypasses navigation links.</t>
  </si>
  <si>
    <t>25 links do not have proper text labels including NYC logo, text resizing links and some read more links. Because of the rotating hero, this page either has 198 or 199 links.</t>
  </si>
  <si>
    <t>5 links including NYC logo and resizing links do not have proper lables.</t>
  </si>
  <si>
    <t>NYC logo does not have proper label.</t>
  </si>
  <si>
    <t>Wave reports missing labels for search site. However JAWS reads labels when encountering the search site.</t>
  </si>
  <si>
    <t>Average score across webpages for this criteria</t>
  </si>
  <si>
    <t>Total number of 1's for this criteria across webpages</t>
  </si>
  <si>
    <t>Total number of 0's for this criteria across webpages</t>
  </si>
  <si>
    <t>City of New York  access Score</t>
  </si>
  <si>
    <t>Average City of New York Access Score for New-Template Sites</t>
  </si>
  <si>
    <t>Number of City of New York Access Scores higher than 80</t>
  </si>
  <si>
    <t>Number of City of New York Access Scores higher than 90</t>
  </si>
  <si>
    <t>Navigation links do not appear on this page.</t>
  </si>
  <si>
    <t>No navigation links. However, some of the links that reappear are labelled the same.</t>
  </si>
  <si>
    <t>Dialogue boxes appear to notify the user of which fields have not been filled in. However, screen readers do not move focus to the dialogue box in Google Chrome.</t>
  </si>
  <si>
    <t>Custom scripts and elements are given proper name, role and value so that assistive technologies can properly interact with them. This is not necessary when using standard HTML 5 elements.</t>
  </si>
  <si>
    <t>Audio descriptions or text transcripts are provided for pre-recorded video content</t>
  </si>
  <si>
    <t>Audio descriptions are provided for pre-recorded video content. Different from 1.2.3 because there is no option to have a text transcript.</t>
  </si>
  <si>
    <t>Information and relationships that are conveyed by visual or auditory formatting are preserved when viewed by assistive technologys. Examples include headings formatted as &lt;h1&gt; &lt;h2&gt; etc. Also includes landmark regions, lists, fieldsets and legends, as well as required fields in forms. Tables must be used properly to display tabular data. A table used for layout does not count.</t>
  </si>
  <si>
    <t>Text and images of text have a contrast ratio of at least 4.5:1.</t>
  </si>
  <si>
    <t>There should be no images with text if the same presentation can be provided using text and formatting alone.</t>
  </si>
  <si>
    <t>All links, buttons, edit fields and other controls need to be operable through the keyboard interface.</t>
  </si>
  <si>
    <t>If elements can receive keyboard focus through a keyboard interface then focus can be moved away from that element using the keyboard interface. Keyboard users should not get stuck in an element or area of the webpage.</t>
  </si>
  <si>
    <t>Any keyboard operable user interface has a mode of operation where the keyboard focus is visible. When a link or interactable element receives keyboard focus, it should be visually apparent.</t>
  </si>
  <si>
    <t>The default language of the page is properly noted using the lang HTML attribute.</t>
  </si>
  <si>
    <t>The lang HTML attribute is used to specify languages other than the default language on the page.</t>
  </si>
  <si>
    <t>2.4.6 How many have proper labels</t>
  </si>
  <si>
    <t>No suggestions for correcting mistakes. However, required fields do not need extra instructions.</t>
  </si>
  <si>
    <t>Captcha sometimes requires listening to audio or reading text. However there both audio and visual options.</t>
  </si>
  <si>
    <t>There is a &lt;h1&gt; for the page title but another &lt;h2&gt; is needed near the beginning of the main content. There is a short form that doesn't have fieldsets. However, the fields are properly labeled. Also, Wave reports missing labels for form fields, buttons and links. JAWS and NVDA read labels for all fields.</t>
  </si>
  <si>
    <t>Dialogue boxes appear to notify users of incomplete fields. However, the dialogue box is difficult to access with a screen reader in Google Chrome.</t>
  </si>
  <si>
    <t>Required fields do not extra instructions because they don't need specific inputs or formats.</t>
  </si>
  <si>
    <t>1 heading, 2 lists, 3 landmark regions and 29 form fields. Wave reports errors for missing labels for form fields, buttons and links. However, JAWS and NVDA both read labels for all fields.</t>
  </si>
  <si>
    <t>Video in the hero does not have captions.</t>
  </si>
  <si>
    <t>No audio description for the video in the hero. However, most of the content can be understood through the dialogue.</t>
  </si>
  <si>
    <t>No audio description for the video in the hero. Some of the content can be understood from the dialogue.</t>
  </si>
  <si>
    <t>6  images have alt-text</t>
  </si>
  <si>
    <t>1 Image has alt-text</t>
  </si>
  <si>
    <t>6 headings, 6 lists, 3 regions and 2 form fields. Wave reports errors for missing form labels. However JAWS and NVDA read labels for search site and button.</t>
  </si>
  <si>
    <t>3 headings with good structure, 7 lists, 3 regions and 2 form fields. Wave reports errors for missing form labels. However JAWS and NVDA both read the labels for search site and button.</t>
  </si>
  <si>
    <t>5 headings with good structure, 6 lists, 3 regions and 18 form fields. Wave reports errors for missing form fields. However JAWS and NVDA read all labels for form fields on the page.</t>
  </si>
  <si>
    <t>Instructions do not rely on color, shape, visual placement or sound. Text states that all fields are required.</t>
  </si>
  <si>
    <t>Instructions do not rely on color, shape, visual placement or sound.</t>
  </si>
  <si>
    <t>There is a voter registration image with text inside. However It has alt-text.</t>
  </si>
  <si>
    <t>Links, content and form fields are in logical order.</t>
  </si>
  <si>
    <t>2.4.6 How many hav proper labels</t>
  </si>
  <si>
    <t>Wave reports no errors.</t>
  </si>
  <si>
    <t>No other languages on this page</t>
  </si>
  <si>
    <t>6 other languages are missing the Lang HTML attribute.</t>
  </si>
  <si>
    <t>This form does change based on the selections made. However, it works in a logical way that would not confuse the user.</t>
  </si>
  <si>
    <t>This website has the same order and structure on different pages.</t>
  </si>
  <si>
    <t>When a user pressed submit, focus is dropped on incomplete required fields.</t>
  </si>
  <si>
    <t>Wave reports errors for missing form labels. However, NVDA and JAWS read proper labels. Instructions are given on how to fill fields with specific formats or inputs.</t>
  </si>
  <si>
    <t xml:space="preserve">No extra hints are given on how to correct fields. </t>
  </si>
  <si>
    <t>37 links and 4 form fields have keyboard access.</t>
  </si>
  <si>
    <t>93 links and 2 form fields have keyboard access.</t>
  </si>
  <si>
    <t>39+</t>
  </si>
  <si>
    <t>35 links and 4+ form fields. More form fields appear depending on selections made. All fields have keyboard access.</t>
  </si>
  <si>
    <t>4 links for other languages do not have proper labels and are missing the lang attribute.</t>
  </si>
  <si>
    <t>6 links for other languages do not have proper labels or lang Attribute.</t>
  </si>
  <si>
    <t>6 headings and 4 form fields have labels that are read by JAWS and NVDA. However Wave reports missing form labels. This criteria will receive a score of .75 because of the ambiguity.</t>
  </si>
  <si>
    <t>3 headings and 2 form fields have labels that are read by JAWS and NVDA. However Wave reports errors for missing form labels. This criteria will receive a score of .75 because of the ambiguity.</t>
  </si>
  <si>
    <t>6+</t>
  </si>
  <si>
    <t>2 headings and 4 form fields have proper labels. This is a page that changes based on selections made. JAWS and NVDA read all headings and form fields with labels. Wave also reports errors for missing form labels. This criteria will receive a score of .75 because of the ambiguity.</t>
  </si>
  <si>
    <t>DOT Initiatives for people with disabilities</t>
  </si>
  <si>
    <t>http://www.nyc.gov/html/dot/html/about/accessibility-information.shtml</t>
  </si>
  <si>
    <t>http://www.nyc.gov/html/dot/html/infrastructure/accessiblepedsignals.shtml</t>
  </si>
  <si>
    <t>DOT accessible Pedestrian Signals</t>
  </si>
  <si>
    <t>2 images have alt- text</t>
  </si>
  <si>
    <t>13 headings with good structure, 6 lists, 3 landmarks and 2 form fields. Wave reports errors for missing form labels. However JAWS and NVDA read labels for the site search and button.</t>
  </si>
  <si>
    <t>2 headings with good structure, 6 lists, 3 regions and 2 form fields. Wave reports errors for missing form labels. However JAWS and NVDA read labels for the site search and button.</t>
  </si>
  <si>
    <t>52 links and 2 form fields have keyboard access.</t>
  </si>
  <si>
    <t>35 links and 2 form fields have keyboard access.</t>
  </si>
  <si>
    <t>52 links with proper labels.</t>
  </si>
  <si>
    <t>35 links with proper labels.</t>
  </si>
  <si>
    <t>37 links with proper labels.</t>
  </si>
  <si>
    <t xml:space="preserve">Text Resizing works in all browsers except Internet Explorer.  In Internet Explorer, at 200%, the main content does get focus, but the user would have to scroll horizontally to get to the left nav.  </t>
  </si>
  <si>
    <t>13 total issues: 3 errors, 10 warnings</t>
  </si>
  <si>
    <t>10 total issues: 6 errors, 4 warnings</t>
  </si>
  <si>
    <t>9 total issues: 5 errors, 4 warnings</t>
  </si>
  <si>
    <t>17 total issues: 9 errors, 8 warnings</t>
  </si>
  <si>
    <t>11 total issues: 5 errors, 6 warnings</t>
  </si>
  <si>
    <t>63 total issues: 57 errors, 6 warnings</t>
  </si>
  <si>
    <t>12 total issues: 6 errors, 6 warnings</t>
  </si>
  <si>
    <t>76 total issues: 72 errors, 4 warnings</t>
  </si>
  <si>
    <t xml:space="preserve">nyc.gov/mopd </t>
  </si>
  <si>
    <t>164 total issues: 149 errors, 15 warnings</t>
  </si>
  <si>
    <t>342 total issues: 315 errors, 27 warnings</t>
  </si>
  <si>
    <t>198 total issues: 191 errors, 7 warnings</t>
  </si>
  <si>
    <t>146 total issues: 139 errors, 7 warnings</t>
  </si>
  <si>
    <t>133 total errors: 128 errors, 5 warnings</t>
  </si>
  <si>
    <t>2 total issues: 2 warnings</t>
  </si>
  <si>
    <t>Average City of New York Access Score for Old-Template Sites</t>
  </si>
  <si>
    <t>DOE - Parent coordinators</t>
  </si>
  <si>
    <t>http://parentcoordinatornyc.connectwithkids.com/</t>
  </si>
  <si>
    <t xml:space="preserve">Only 1 image with alt-text. Rotating hero has 4 images that are not recognized by the screen reader at all. </t>
  </si>
  <si>
    <t xml:space="preserve">2 headings, 7 lists, 4 regions and 2 form fields. </t>
  </si>
  <si>
    <t xml:space="preserve">Images have text that is read by JAWS. However, there are some extra characters that might be confusing. </t>
  </si>
  <si>
    <t>Screen readers follow a logical order. However, keyboard focus is random in the banner section.</t>
  </si>
  <si>
    <t>25+ links and 2 form fields have keyboard access. However rotating hero items do not. This criteria will receive a score of .75 because certain links are not accessible.</t>
  </si>
  <si>
    <t xml:space="preserve">Hero plays automatically and cannot be stopped. Screen readers do not have access to the hero. </t>
  </si>
  <si>
    <t>Focus order is random in the banner.</t>
  </si>
  <si>
    <t>5 links without proper labels.</t>
  </si>
  <si>
    <t>Navigation and site search.</t>
  </si>
  <si>
    <t>2 headings and 1 form field have labels. The language selection field is missing a label. Wave reports errors for missing form labels.</t>
  </si>
  <si>
    <t>Wave reports no missing document language.</t>
  </si>
  <si>
    <t>Links and controls always appear the same across pages.</t>
  </si>
  <si>
    <t>10 errors.</t>
  </si>
  <si>
    <t>Uses standard HTML elements but has a script with a rotating hereo that is not accessible.</t>
  </si>
  <si>
    <t>http://www.nyc.gov/html/911reporting/html/home/home.shtml</t>
  </si>
  <si>
    <t>NYC Analytics - 911 Performance Reporting</t>
  </si>
  <si>
    <t>2 images including NYC logo are missing alt-text.</t>
  </si>
  <si>
    <t>No headings, no lists, no regions or form fields.</t>
  </si>
  <si>
    <t>Wave has 1 contrast error.</t>
  </si>
  <si>
    <t>Has it's own text resizing feature.</t>
  </si>
  <si>
    <t>Many images with text. Most of them have alt text.</t>
  </si>
  <si>
    <t xml:space="preserve">21 links have keyboard access. </t>
  </si>
  <si>
    <t>Links and content are in logical order.</t>
  </si>
  <si>
    <t>links, content and form fields are in logical order.</t>
  </si>
  <si>
    <t>NYC logo and spacer do not have proper link text.</t>
  </si>
  <si>
    <t>Navigation only.</t>
  </si>
  <si>
    <t>No headings or form fields.</t>
  </si>
  <si>
    <t>Links are consistently labeled the same way.</t>
  </si>
  <si>
    <t>No forms at all.</t>
  </si>
  <si>
    <t>42 total issues. 33 errors, 9 warnings.</t>
  </si>
  <si>
    <t>Uses HTML 4</t>
  </si>
  <si>
    <t>Captcha has audio</t>
  </si>
  <si>
    <t>No error suggestions. However, all required fields do not require specific formats or inputs.</t>
  </si>
  <si>
    <t>No extra input instructions. However most fields do not require specific formats or inputs.</t>
  </si>
  <si>
    <t>Department of Cultural Affairs DCLA</t>
  </si>
  <si>
    <t>http://www.nyc.gov/html/dcla/html/home/home.shtml</t>
  </si>
  <si>
    <t>No headings and no regions. 1 list and search field has no label.</t>
  </si>
  <si>
    <t>Wave has 5 contrast errors.</t>
  </si>
  <si>
    <t>54 links and 2 form fields have keyboard access.</t>
  </si>
  <si>
    <t>7 images including NYC logo do not have proper alt-text. There is a map that is missing alt text and the information is not available in text format. This criteria will receive a .5 for that reason.</t>
  </si>
  <si>
    <t>7 links do not have proper labels.</t>
  </si>
  <si>
    <t>Navigation links and site search.</t>
  </si>
  <si>
    <t>No headings and form fields are missing labels.</t>
  </si>
  <si>
    <t>156 total issues. 125 errors and 31 warnings.</t>
  </si>
  <si>
    <t>NYC Calls For Innovations</t>
  </si>
  <si>
    <t>http://www.nyc.gov/html/cfi/html/index.html</t>
  </si>
  <si>
    <t xml:space="preserve">http://www.nyc.gov/html/taxi-pilot/html/index.html </t>
  </si>
  <si>
    <t>TLC Taxi Pilot</t>
  </si>
  <si>
    <t>http://rcda.nyc.gov/</t>
  </si>
  <si>
    <t>http://www.nyc.gov/html/poem/html/home/home.shtml</t>
  </si>
  <si>
    <t>1 image is missing alt-text</t>
  </si>
  <si>
    <t>23 links have keyboard access.</t>
  </si>
  <si>
    <t>Page has headings and regions.</t>
  </si>
  <si>
    <t>Links and content have a logical order.</t>
  </si>
  <si>
    <t>9 headings have labels.</t>
  </si>
  <si>
    <t>11 headings and 2 form fields have labels. Wave reports errors for missing form fields. However JAWS and NVDA read labels for the site search and button.</t>
  </si>
  <si>
    <t>2 headings and 2 form fields have labels. Wave reports errors for missing form labels. However, JAWS and NVDA read labels for site search and buttons.</t>
  </si>
  <si>
    <t>No forms on this page.</t>
  </si>
  <si>
    <t>15 errors.</t>
  </si>
  <si>
    <t>20 links have keyboard access.</t>
  </si>
  <si>
    <t>6 headings, no lists, 3 regions and no form fields. Also there are buttons that are recognized as links.</t>
  </si>
  <si>
    <t>Navigation region only.</t>
  </si>
  <si>
    <t>6 headings have labels.</t>
  </si>
  <si>
    <t>Instructions rely on clicking on an image with no alt-text.</t>
  </si>
  <si>
    <t>There are expandable regions but they provide proper feedback.</t>
  </si>
  <si>
    <t>No navigation links.</t>
  </si>
  <si>
    <t>No other pages</t>
  </si>
  <si>
    <t>17 Errors</t>
  </si>
  <si>
    <t>2 images are missing alt-text</t>
  </si>
  <si>
    <t>5 images are missing alt-text</t>
  </si>
  <si>
    <t>47 links and 3 form fields have keyboard access.</t>
  </si>
  <si>
    <t>2 headings and 3 form fields have labels read by JAWS and NVDA. Wave reports errors for missing form labels.</t>
  </si>
  <si>
    <t>Wave reports missing document language.</t>
  </si>
  <si>
    <t>Spanish language does not have lang attribute.</t>
  </si>
  <si>
    <t>all images have alt-text.</t>
  </si>
  <si>
    <t>No headings, lists, regions or form fields.</t>
  </si>
  <si>
    <t>Wave reports no contrast errors.</t>
  </si>
  <si>
    <t>8 links have keyboard access.</t>
  </si>
  <si>
    <t>No headings or regions.</t>
  </si>
  <si>
    <t>all links have proper labels.</t>
  </si>
  <si>
    <t>Average City of New York Access Score for Non-Templated Sites</t>
  </si>
  <si>
    <t>Number of City of New York Access Scores higher than 75</t>
  </si>
  <si>
    <t>http://www.nyc.gov/html/dcas/html/home/home.shtml</t>
  </si>
  <si>
    <t>Department of Citywide Administrative Services (DCAS)</t>
  </si>
  <si>
    <t>No headings, 3 lists, no regions, 2 form fields. And 1 table properly used.</t>
  </si>
  <si>
    <t>Wave has 18  contrast errors</t>
  </si>
  <si>
    <t>47 links and 2 form fields have keyboard access.</t>
  </si>
  <si>
    <t>8 links do not have proper labels.</t>
  </si>
  <si>
    <t>35 total issues. 25 errors and 10 warnings.</t>
  </si>
  <si>
    <t xml:space="preserve">http://www.nyc.gov/html/dfta/html/home/home.shtml </t>
  </si>
  <si>
    <t>Department for the Ageing (DFTA)</t>
  </si>
  <si>
    <t>No headings, no lists, no regions and 4 form fields.</t>
  </si>
  <si>
    <t>7 images have alt-text but are not very clear. Also there is an image map. Users can fill out a form to find information represented on the map.</t>
  </si>
  <si>
    <t>Instructions do not rely on shapes, color, visual placement or sounds.</t>
  </si>
  <si>
    <t>14 contrast errors.</t>
  </si>
  <si>
    <t>Many images with text that do not need to be images.</t>
  </si>
  <si>
    <t>63 links and 4 form fields have keyboard access.</t>
  </si>
  <si>
    <t>Wave errors for form fields. However JAWS and NVDA read labels for the fields.</t>
  </si>
  <si>
    <t>Find services fields have instructions but none of the fields are required.</t>
  </si>
  <si>
    <t>No instructions are given. However, the fields are simple to fill out.</t>
  </si>
  <si>
    <t>No suggestions</t>
  </si>
  <si>
    <t>74 total issues. 52 errors and 22 warnings.</t>
  </si>
  <si>
    <t>Uses HTML 4. However there are custom scripts that are not accessible.</t>
  </si>
  <si>
    <t>Department of Records</t>
  </si>
  <si>
    <t>http://www.nyc.gov/html/records/html/home/home.shtml</t>
  </si>
  <si>
    <t>12 images do not have alt-text.</t>
  </si>
  <si>
    <t>No headings, no lists, no regions, 2 form fields and improper use of a table.</t>
  </si>
  <si>
    <t>Wave has 6 contrast errors.</t>
  </si>
  <si>
    <t>There are a lot of images that do not need to be images and they do not have alt-text.</t>
  </si>
  <si>
    <t>59 links and 2 form fields have keyboard access.</t>
  </si>
  <si>
    <t>28 links without proper labels.</t>
  </si>
  <si>
    <t>167 total issues. 74 errors and 93 warnings.</t>
  </si>
  <si>
    <t>http://www.nyc.gov/html/tlc/html/home/home.shtml</t>
  </si>
  <si>
    <t>Taxi and Limousine Commission (TLC)</t>
  </si>
  <si>
    <t>NYC logo is missing alt-text and 5 images have the same alt-text.</t>
  </si>
  <si>
    <t>No headings, no lists, no regions and 6 form fields.</t>
  </si>
  <si>
    <t>Jon</t>
  </si>
  <si>
    <t>55 links and 6 form fields have keyboard access.</t>
  </si>
  <si>
    <t>3 form fields but none are required.</t>
  </si>
  <si>
    <t>123 total issues. 54 errors and 69 warnings.</t>
  </si>
  <si>
    <t>http://www.nyc.gov/html/law/html/home/home.shtml</t>
  </si>
  <si>
    <t>Law Department</t>
  </si>
  <si>
    <t>NYC logo is missing alt-text.</t>
  </si>
  <si>
    <t>TLC Accessible initiatives</t>
  </si>
  <si>
    <t>http://www.nyc.gov/html/tlc/html/industry/accessible_initiatives.shtml</t>
  </si>
  <si>
    <t>10images are missing alt-text.</t>
  </si>
  <si>
    <t>Many images with text. Some of them have alt-text.</t>
  </si>
  <si>
    <t>58 links and 6 form fields have keyboard access.</t>
  </si>
  <si>
    <t>10 links do not have proper labels.</t>
  </si>
  <si>
    <t>70 total issues. 50 errors and 20 warnings.</t>
  </si>
  <si>
    <t>No headings, 3 lists, no regions and 2 form fields.</t>
  </si>
  <si>
    <t>Search field has no label but search button does.</t>
  </si>
  <si>
    <t>35 total issues. 21 errors and 14 warnings.</t>
  </si>
  <si>
    <t>http://manhattanbp.nyc.gov/html/home/home.shtml</t>
  </si>
  <si>
    <t>Manhattan Borough President</t>
  </si>
  <si>
    <t>4 images missing alt-text.</t>
  </si>
  <si>
    <t>2 headings that aren't very useful, 9 lists, no regions and 2 form fields.</t>
  </si>
  <si>
    <t>A few images with text that can be text on the page instead.</t>
  </si>
  <si>
    <t>203 links and 2 form controls have keyboard access.</t>
  </si>
  <si>
    <t>Most elements are in logical order. However the main content starts after the twitter feed. Screen readers would have a difficult time getting to it.</t>
  </si>
  <si>
    <t>12 links do not have proper labels.</t>
  </si>
  <si>
    <t>2 headings and 2 form fields have labels that are read by JAWS and NVDA. Wave reports errors for missing form labels. This criteria will receive a score of .75 because of the ambiguity.</t>
  </si>
  <si>
    <t>157 errors and 139 warnings.</t>
  </si>
  <si>
    <t>There are headings. However, they place the user in the twitter feed. It is still difficult to get to the main content.</t>
  </si>
  <si>
    <t>Twitter feed appears before main content.</t>
  </si>
  <si>
    <t>Number of City of New York Access Scores less than 75</t>
  </si>
  <si>
    <t>3.3.2 Labels or instructions:</t>
  </si>
  <si>
    <t xml:space="preserve">http://www1.nyc.gov/site/hpd/about/about-us.page </t>
  </si>
  <si>
    <t xml:space="preserve">http://www1.nyc.gov/site/nycha/about/about-nycha.page </t>
  </si>
  <si>
    <t>A few links in the hero are only marked in red not bold or underlined, some of these are using action words like "download now" and "read more" but others are not.</t>
  </si>
  <si>
    <t>Links are not bolded or underlined in hero or page, but on page they are in locations that are sensible. However, these links become underlined once scrolled over with mouse. Colored text has contrast between uncolored text.</t>
  </si>
  <si>
    <t>In the contact paragraph the hyperlinks are not bolded or underlined, but the way it is written indicates it is a visitable link.</t>
  </si>
  <si>
    <t>http://www.checkbooknyc.com/spending_landing/yeartype/B/year/118</t>
  </si>
  <si>
    <t>Checkbook NYC</t>
  </si>
  <si>
    <t>BOC - Contact</t>
  </si>
  <si>
    <t>No headings, no lists, no regions, Wave reports missing form labels and table is used for the form section.</t>
  </si>
  <si>
    <t>3 images have alt-text</t>
  </si>
  <si>
    <t>Captcha sometimes has audio or visual challenges.</t>
  </si>
  <si>
    <t>31 links and 25 form fields have keyboard access.</t>
  </si>
  <si>
    <t>Headings can get screen readers passed first and second level of navigation.</t>
  </si>
  <si>
    <t>5 share links do not have proper labels because they are CSS images.</t>
  </si>
  <si>
    <t>3 headings and 25 form fields have labels read by JAWS and NVDA. Wave reports errors for missing form labels.</t>
  </si>
  <si>
    <t>Errors or incomplete fields are announced and highlighted on the page.</t>
  </si>
  <si>
    <t>3 headings with good structure, 2 lists, 3 regions and 25 form fields. Wave gives errors for form labels but JAWS and NVDA read all the labels.</t>
  </si>
  <si>
    <t>35 links and 25 form fields have keyboard access.</t>
  </si>
  <si>
    <t>There are error suggestions but they are not very specific.</t>
  </si>
  <si>
    <t>No headings, no lists, no regions and 23 form fields. Improper use of tables. Wave reports errors for missing form labels.</t>
  </si>
  <si>
    <t>11 links and 23 form fields have keyboard access.</t>
  </si>
  <si>
    <t>No headings. 23 form fields have labels read by JAWS and NVDA. However NVDA reports errors for missing form fields. This criteria will receive a score of .5 because of the ambiguity.</t>
  </si>
  <si>
    <t>No navigation links on this page.</t>
  </si>
  <si>
    <t>City Council</t>
  </si>
  <si>
    <t>No alt-text</t>
  </si>
  <si>
    <t>"Learn more about the Fire Commissioner" is bold as well as the title above it, although the text itself indicates an action it should be underlined to distinguish that it is a hyperlink.</t>
  </si>
  <si>
    <t>Graphs are completely color oriented.</t>
  </si>
  <si>
    <t>Hyperlinks are bold but lack formatting.</t>
  </si>
  <si>
    <t>Other than red notes and asterisks, main content has good contrast</t>
  </si>
  <si>
    <t>Wave has 17  contrast errors with the hyperlinks but main content is fine.</t>
  </si>
  <si>
    <t>14 contrast errors - main content is fine but hyperlinks are the error.</t>
  </si>
  <si>
    <t>Wave has 6 contrast errors with the hyperlinks but main content is fine.</t>
  </si>
  <si>
    <t>No contrast errors</t>
  </si>
  <si>
    <t>Wave has 4 contrast errors with hyperlinks but main content is fine.</t>
  </si>
  <si>
    <t>Did not work with Wave</t>
  </si>
  <si>
    <t>Text resizing works with all browsers.</t>
  </si>
  <si>
    <t>Text resizing works with the three choices on the webpage, but the resizing option doesn’t affect all text on page.</t>
  </si>
  <si>
    <t>Once magnified, you must scroll vertically and horizontally to view content.</t>
  </si>
  <si>
    <t>Has it's own text resizing feature, but it enlarges content but not navigation.</t>
  </si>
  <si>
    <t>text resize works in all browsers except internet explorer</t>
  </si>
  <si>
    <t>When zoomed in, in all three browsers need to be scrolled horizontally and vertically.</t>
  </si>
  <si>
    <t>NYC Open data</t>
  </si>
  <si>
    <t>Access NYC</t>
  </si>
  <si>
    <t>Growing up NYC</t>
  </si>
  <si>
    <t>NYC Well</t>
  </si>
  <si>
    <t>DOTSummer Streets</t>
  </si>
  <si>
    <t>http://www.nyc.gov/html/dot/summerstreets/html/home/home.shtml</t>
  </si>
  <si>
    <t>1 image in the facebook feed is missing alt-text</t>
  </si>
  <si>
    <t>DOT Select Bus Service</t>
  </si>
  <si>
    <t xml:space="preserve">http://www.nyc.gov/html/brt/html/home/home.shtml </t>
  </si>
  <si>
    <t>3 headings, 5 lists, 3 regions and no form fields. Heading level 1 is not the title of the page.</t>
  </si>
  <si>
    <t>3 errors. Active links, and the go button on the site search need better contrast.</t>
  </si>
  <si>
    <t>7 errors. Active links, and headings need better contrast.</t>
  </si>
  <si>
    <t>3 errors. NYC logo, active links and 1 heading need better contrast.</t>
  </si>
  <si>
    <t>14 errors. NYC logo, active links, headings.</t>
  </si>
  <si>
    <t>4 errors. NYC logo, active links and 1 heading need better contrast.</t>
  </si>
  <si>
    <t>10 contrast errors. Headings need better contrast. Navigation links need better contrast.</t>
  </si>
  <si>
    <t>2 errors. NYC logo and active links need better contrast.</t>
  </si>
  <si>
    <t>There are images with text that do not need to be and the alt-text does not say the same thing.</t>
  </si>
  <si>
    <t>21 links have keyboard access.</t>
  </si>
  <si>
    <t>28 links have keyboard access.</t>
  </si>
  <si>
    <t>Page has headings, skip links  and regions. Also the navigation links appear below the main content.</t>
  </si>
  <si>
    <t xml:space="preserve">Things are read in a logical order. However, the main content is encountered by screen readers before the navigation section. </t>
  </si>
  <si>
    <t>1 linked image on facebook feed does not have a label.</t>
  </si>
  <si>
    <t>All links have labels.</t>
  </si>
  <si>
    <t>3 headings have labels. 1 is too long.</t>
  </si>
  <si>
    <t>3 headings have labels. All have too much text.</t>
  </si>
  <si>
    <t>No cursor appears.</t>
  </si>
  <si>
    <t>Accordian in the navigation links. Screen readrs focus shifts to the proper place.</t>
  </si>
  <si>
    <t>no forms at all.</t>
  </si>
  <si>
    <t>13 total issues. 11 errors and 2 warnings.</t>
  </si>
  <si>
    <t>2 Warnings.</t>
  </si>
  <si>
    <t>Uses Standard HTML. However there are some custom scripts that assistive technology have access to.</t>
  </si>
  <si>
    <t>9 headings with good structure, 1 list, 3 regions and no form fields. Uses anchor links that do not shift screen reader focus to the right places.</t>
  </si>
  <si>
    <t>17 contrast errors. Issues with main content background and foreground. However content can be read.</t>
  </si>
  <si>
    <t>Resizing works for all browsers.</t>
  </si>
  <si>
    <t>Cursor is visible for all elements.</t>
  </si>
  <si>
    <t>Anchor links do not work with screen readers.</t>
  </si>
  <si>
    <t>This is only 1 page.</t>
  </si>
  <si>
    <t>This is only one page.</t>
  </si>
  <si>
    <t>Most things are formatted. Links and images are missing alt-text.</t>
  </si>
  <si>
    <t>4 contrast errors. Heading and a few links need better contrast.</t>
  </si>
  <si>
    <t>Text in images but there is alt-text.</t>
  </si>
  <si>
    <t>Navigation region only. However, this is a stand alone page. There are no other pages.</t>
  </si>
  <si>
    <t>Navigation region and site search. However, this is a stand alone page that directs to other websites.</t>
  </si>
  <si>
    <t>Visible for most links.</t>
  </si>
  <si>
    <t>There is a hero that plays automatically. It cannot be stopped or controlled.</t>
  </si>
  <si>
    <t>118 total issues. 115 errors and 3 warnings.</t>
  </si>
  <si>
    <t>Uses Standard HTML. However there are some custom scripts that are not accessible. There is a Hero where moving slides cannot be stopped.</t>
  </si>
  <si>
    <t>http://rcda.nyc.gov/leadership.html#</t>
  </si>
  <si>
    <t>Richmond County District Attorney Leadership</t>
  </si>
  <si>
    <t>Richmond County District Attorney Homepage</t>
  </si>
  <si>
    <t>Richmond County District Attorney Contact us</t>
  </si>
  <si>
    <t>http://rcda.nyc.gov/contact.html</t>
  </si>
  <si>
    <t>4 images are missing alt-text.</t>
  </si>
  <si>
    <t>12 headings, 1 list, 1 region, 3 form fields. Improper use of a table.</t>
  </si>
  <si>
    <t>14 headings, 1 list, 1 region and 3 form fields. Improper use of a table.</t>
  </si>
  <si>
    <t>2 headings, 2 lists, 2 regions and 3 form fields. Improper use of a table.</t>
  </si>
  <si>
    <t>Nav links are not bolded or underlined.</t>
  </si>
  <si>
    <t>9 contrast errors. Navigation links need better contrast.</t>
  </si>
  <si>
    <t>8 errors. Navigation links need better contrast.</t>
  </si>
  <si>
    <t>48 links and 3 form fields have keyboard access.</t>
  </si>
  <si>
    <t>46 links and 3 form fields have keyboard access.</t>
  </si>
  <si>
    <t>Has title but it is the same for all pages.</t>
  </si>
  <si>
    <t>12 headings and 3 form fields have labels read by JAWS and NVDA. Wave reports errors for missing form labels.</t>
  </si>
  <si>
    <t>14 headings and 3 form fields have labels read by JAWS and NVDA. Wave reports errors for missing form labels.</t>
  </si>
  <si>
    <t>Visible for all elements. However, it's a little hard to see.</t>
  </si>
  <si>
    <t>When mouse hovers over links, lists appear.</t>
  </si>
  <si>
    <t>6 errors.</t>
  </si>
  <si>
    <t>Uses Standard HTML. However there are some custom scripts that are not accessible. Navigation links have a drop down menu that is not accessible.</t>
  </si>
  <si>
    <t>http://bronxda.nyc.gov/html/home/home.shtml</t>
  </si>
  <si>
    <t>Bronx District Attorney</t>
  </si>
  <si>
    <t>Weekend Walks</t>
  </si>
  <si>
    <t>http://www.nyc.gov/html/dot/weekendwalks/html/home/home.shtml</t>
  </si>
  <si>
    <t>Bronx District Attorney About</t>
  </si>
  <si>
    <t>http://bronxda.nyc.gov/html/about/bio.shtml</t>
  </si>
  <si>
    <t>Some links are not bolded or underlined.</t>
  </si>
  <si>
    <t>9 errors. Banner, text resize and links in the main content need better contrast.</t>
  </si>
  <si>
    <t>9 errors, banner, text resize and navigation links need better contrast.</t>
  </si>
  <si>
    <t>Text resizing does not work.</t>
  </si>
  <si>
    <t>23 links in the navigation do not have keyboard access.</t>
  </si>
  <si>
    <t>6 links do not have proper labels.</t>
  </si>
  <si>
    <t>Visible for some controls but no access to navigation links.</t>
  </si>
  <si>
    <t>210 total issues. 190 errors, 19 alerts and 1 info message.</t>
  </si>
  <si>
    <t>Uses HTML 4 and has custom scripts that are not accessible.</t>
  </si>
  <si>
    <t>Weekend Walks Contact</t>
  </si>
  <si>
    <t>http://www.nyc.gov/html/dot/weekendwalks/html/contact/contact.shtml</t>
  </si>
  <si>
    <t>no images</t>
  </si>
  <si>
    <t>1 heading, 4 lists, 3 regions, no form fields.</t>
  </si>
  <si>
    <t>1 heading, 4 lists, 3 regions, and 6 form fields.</t>
  </si>
  <si>
    <t>Links are not bolded or underlined. Links change color.</t>
  </si>
  <si>
    <t>4 errors. NYC logo, links in main content and navigation need better contrast.</t>
  </si>
  <si>
    <t>all links have keyboard access.</t>
  </si>
  <si>
    <t>all links and form fields have keyboard access.</t>
  </si>
  <si>
    <t>Flicker hero of moving images cannot be stopped.</t>
  </si>
  <si>
    <t>Navigation appears after the main content for keyboard users.</t>
  </si>
  <si>
    <t xml:space="preserve">No required fields. </t>
  </si>
  <si>
    <t>No instructions. However, there are not required formats.</t>
  </si>
  <si>
    <t>2 total issues. 1 error and 1 warning.</t>
  </si>
  <si>
    <t>1 warning</t>
  </si>
  <si>
    <t>Uses Standard HTML. However there are some custom scripts that are not accessible. There is a flicker hero where moving slides cannot be stopped.</t>
  </si>
  <si>
    <t xml:space="preserve">Uses Standard HTML. However there are some custom scripts that are not accessible. </t>
  </si>
  <si>
    <t>Poem in your pocket Homepage</t>
  </si>
  <si>
    <t>Poem in your pocket- Poem in your pocket</t>
  </si>
  <si>
    <t>3 errors. Links in the main content need better contrast.3 errors. Wave reports false positives.</t>
  </si>
  <si>
    <t>There is a GIF that plays for less than 3 seconds.</t>
  </si>
  <si>
    <t>44 total issues. 37 errors and 7 warnings.</t>
  </si>
  <si>
    <t>65 total issues. 51 errors and 14 warnings.</t>
  </si>
  <si>
    <t>Uses HTML 5 but and has custom scripts that are not accessible.</t>
  </si>
  <si>
    <t>4 images for captcha have alt-text.</t>
  </si>
  <si>
    <t>Captcha has both audio and visual challenges.</t>
  </si>
  <si>
    <t>37 headings, 13 lists, 4 regions, and 3 form fields.</t>
  </si>
  <si>
    <t>6 headings, 10 lists, 5 regions, and 3 form fields.</t>
  </si>
  <si>
    <t>9 headings, 14 lists, 5 regions and 18 form fields.</t>
  </si>
  <si>
    <t>There is a captcha but it has an audio alternative.</t>
  </si>
  <si>
    <t>80 links and 3 form fields have keyboard access.</t>
  </si>
  <si>
    <t>51 links and 3 form fields have keyboard access.</t>
  </si>
  <si>
    <t>48 links and 18 form fields have keyboard access.</t>
  </si>
  <si>
    <t>there are headings and regions.</t>
  </si>
  <si>
    <t>Links, content and form fields have a logical order.</t>
  </si>
  <si>
    <t>37 links do not have proper text labels.</t>
  </si>
  <si>
    <t>20 links do not have proper text labels.</t>
  </si>
  <si>
    <t>16 links do not have proper text labels.</t>
  </si>
  <si>
    <t>37 headings and form fields have labels that are read by JAWS and NVDA. However a lot of the headings start with similar text and WAVE gives errors for missing form labels.</t>
  </si>
  <si>
    <t>6 headings and 3 form fields have labels that are read by JAWS and NVDA. Wave reports errors for missing form labels.</t>
  </si>
  <si>
    <t>9 headings with labels. 18 form fields that have labels read by JAWS and NVDA. WAVE reports 3 missing form labels.</t>
  </si>
  <si>
    <t>Focus is shifted to incomplete required fields with a message that it is required.</t>
  </si>
  <si>
    <t>No instructions but fields are simple and do not require specific formats.</t>
  </si>
  <si>
    <t>No error suggestions. The user is only alerted that fields are required. However, all fields are common and simple. They do not require specific format for inputs.</t>
  </si>
  <si>
    <t>Uses standard html elements. Custom scripts for hero are not accessible.</t>
  </si>
  <si>
    <t>Uses standard html elements.</t>
  </si>
  <si>
    <t>Uses standard html elements. However Wave gives a script error.</t>
  </si>
  <si>
    <t>1 image is missing alt-text.</t>
  </si>
  <si>
    <t>4 headings, 2 lists, no regions, and 5 form fields.</t>
  </si>
  <si>
    <t>132 contrast errors</t>
  </si>
  <si>
    <t>143 contrast errors</t>
  </si>
  <si>
    <t>151 errors</t>
  </si>
  <si>
    <t>18 contrast errors</t>
  </si>
  <si>
    <t>There is a graph that is not accessible.</t>
  </si>
  <si>
    <t>41 links and 5 form fields have keyboard access.</t>
  </si>
  <si>
    <t>Headings.</t>
  </si>
  <si>
    <t>10 links do not have proper alt-text</t>
  </si>
  <si>
    <t>4 headings and 2 form fields with labels. 3 form fields are missing labels.</t>
  </si>
  <si>
    <t>561 total issues. 330 errors and 231 warnings.</t>
  </si>
  <si>
    <t>Uses XHTML and has custom scripts that are not accessible.</t>
  </si>
  <si>
    <t>Youtube video with no caption.</t>
  </si>
  <si>
    <t>Youtube video with no audio description or transcript.</t>
  </si>
  <si>
    <t>Youtube video with no audio description.</t>
  </si>
  <si>
    <t>council.nyc.gov</t>
  </si>
  <si>
    <t>all images are missing alt text.</t>
  </si>
  <si>
    <t>City council about</t>
  </si>
  <si>
    <t>https://council.nyc.gov/about/</t>
  </si>
  <si>
    <t>Youtube with captions that are not standard captions.</t>
  </si>
  <si>
    <t>No audio description but animations are emphasizing what is spoken in the song.</t>
  </si>
  <si>
    <t>16 headings, 3 lists, 4 regions and 11 form fields.</t>
  </si>
  <si>
    <t>9 headings, 2 lists, 4 regions and 11 form fields.</t>
  </si>
  <si>
    <t>15 contrast errors</t>
  </si>
  <si>
    <t>5 contrast errors.</t>
  </si>
  <si>
    <t>40 links and 11 form fields have keyboard access.</t>
  </si>
  <si>
    <t>22 links and 11 form fields have keyboard access.</t>
  </si>
  <si>
    <t>no title.</t>
  </si>
  <si>
    <t>13 links do not have proper labels.</t>
  </si>
  <si>
    <t>6 links do not have a proper label.</t>
  </si>
  <si>
    <t>16 headings and 11 form fields have labels read by JAWS and NVDA. Wave reports errors for missing form labels.</t>
  </si>
  <si>
    <t>9 headings and 11 form fields are read by JAWS and NVDA. Wave reports errors for missing form fields.</t>
  </si>
  <si>
    <t>No required fields.</t>
  </si>
  <si>
    <t>no required fields.</t>
  </si>
  <si>
    <t>19 total issues. 18 errors and 1 warning.</t>
  </si>
  <si>
    <t>10 total issues. 9 errors and 1 warning.</t>
  </si>
  <si>
    <t>uses standard HTML but there are custom elements that are not accessible.</t>
  </si>
  <si>
    <t>Department of Records - Photo Collection</t>
  </si>
  <si>
    <t>http://nycma.lunaimaging.com/luna/servlet</t>
  </si>
  <si>
    <t>wave found 48 errors.  Two errors have to do with the "Welcome" and "Login" links at the top of the page.  While Wave does not identify the other 46 errors, they look to be the side navigation links</t>
  </si>
  <si>
    <t>441 errors, 108 warnings</t>
  </si>
  <si>
    <t>Department of Records - Woman's Activism Project</t>
  </si>
  <si>
    <t>http://www.womensactivism.nyc/</t>
  </si>
  <si>
    <t>Not all links are bolded or underlined when they should be</t>
  </si>
  <si>
    <t xml:space="preserve">wave found 10 contrast errors. Some errors have to do with the navigation links, some have to do with the main content. </t>
  </si>
  <si>
    <t>Text resizing works in all browsers.</t>
  </si>
  <si>
    <t>5 errors</t>
  </si>
  <si>
    <t>https://opendata.cityofnewyork.us/</t>
  </si>
  <si>
    <t>https://access.nyc.gov/</t>
  </si>
  <si>
    <t>JAWS sees no images on this page.</t>
  </si>
  <si>
    <t>14 headings, 1 list, 3 regions, and 1 form field.</t>
  </si>
  <si>
    <t>13 headings, 7 lists, 10 regions, and 2 form fields.</t>
  </si>
  <si>
    <t>Links are bolded and some are underlined.</t>
  </si>
  <si>
    <t>Links are underlined. Language links change color but do not stand out any other way.</t>
  </si>
  <si>
    <t>2 contrast errors. WAVE is not identifying them. Might be a false positive.</t>
  </si>
  <si>
    <t>27 links and 1 form field have keyboard access.</t>
  </si>
  <si>
    <t xml:space="preserve">49 links and 2 form fields have keyboard access. </t>
  </si>
  <si>
    <t>2 links are missing labels.</t>
  </si>
  <si>
    <t>Navigation. Site search is not accessible with JAWS.</t>
  </si>
  <si>
    <t>Headings and form fields have labels read by JAWS. Wave reports errors for missing form labels.</t>
  </si>
  <si>
    <t>Visible except for About and Learn links.</t>
  </si>
  <si>
    <t>Everything has keyboard focus but it needs to stand out more.</t>
  </si>
  <si>
    <t>Search site is an accordian and it is not accessible with JAWS.</t>
  </si>
  <si>
    <t>About and learn are accordians but they work well with screen readers.</t>
  </si>
  <si>
    <t>No required fields..</t>
  </si>
  <si>
    <t>17 total issues. 15 errors and 2 warnings.</t>
  </si>
  <si>
    <t>3 errors.</t>
  </si>
  <si>
    <t>Uses standard HTML 5 and custom scripts are accessible.</t>
  </si>
  <si>
    <t>Uses standard HTML 5 but custom scripts are not accessible.</t>
  </si>
  <si>
    <t>https://growingupnyc.cityofnewyork.us/</t>
  </si>
  <si>
    <t>https://nycwell.cityofnewyork.us/en/</t>
  </si>
  <si>
    <t>2 images are missing alt-text.</t>
  </si>
  <si>
    <t>14 headings, 3 lists, 5 regions, and 15 form fields.</t>
  </si>
  <si>
    <t>9 headings, 6 links, 3 regions and 3 form fields.</t>
  </si>
  <si>
    <t>Links are bolded.</t>
  </si>
  <si>
    <t>95 contrast errors. A lot of false positives. There are links with white text on a bright blue background.</t>
  </si>
  <si>
    <t>14 errors. Links and content need better contrast.</t>
  </si>
  <si>
    <t>Lots of images with text but the text is also outside the images.</t>
  </si>
  <si>
    <t>Titles of events are images with alt-text.</t>
  </si>
  <si>
    <t>24 links and 3 form fields have keyboard access.</t>
  </si>
  <si>
    <t>44 links and 15 form fields have keyboard access.</t>
  </si>
  <si>
    <t xml:space="preserve">Hero plays automatically and cannot be stopped. </t>
  </si>
  <si>
    <t>Content on this page is confusing because there are a lot of programs and events.</t>
  </si>
  <si>
    <t>Search link does not have proper label.</t>
  </si>
  <si>
    <t>there are headings, skip to links  and regions.</t>
  </si>
  <si>
    <t>14 headings and 14 form fields have labels. However, a lot of headings with the same label. Wave reports errors for missing form fields.</t>
  </si>
  <si>
    <t>9 headings and 3 form fields. 1 form field is missing a label and it is not clear what it does.</t>
  </si>
  <si>
    <t>All items have a visible focus but some areas stand out more than others.</t>
  </si>
  <si>
    <t>6 other languages are identified in english but do not have lang attribute.</t>
  </si>
  <si>
    <t>3 other languages. Chinese phone number is not properly tagged.</t>
  </si>
  <si>
    <t>When mouse hovers over navigation links, a dropdown menu appears.</t>
  </si>
  <si>
    <t>There are accordians that work fairly well with screen readers but need some improvement.</t>
  </si>
  <si>
    <t>no forms.</t>
  </si>
  <si>
    <t>13 total issues. 4 errors 9 warnings.</t>
  </si>
  <si>
    <t>4 total issues. 3 errors and 1 warnings.</t>
  </si>
  <si>
    <t>Uses standard HTML 5 with custom scripts that are somehwat accessible.</t>
  </si>
  <si>
    <t>No headings, no lists, no regions and 104 form fields. Improper use of a table.</t>
  </si>
  <si>
    <t>All links are underlined.</t>
  </si>
  <si>
    <t>36 links and 104 form fields have keyboard access.</t>
  </si>
  <si>
    <t>No headings and no regions.</t>
  </si>
  <si>
    <t>1 link is missing a label.</t>
  </si>
  <si>
    <t>Stand alone page.</t>
  </si>
  <si>
    <t>JAWS and NVDA read labels. Wave reports errors for missing form fields.</t>
  </si>
  <si>
    <t>All items have a visible focus but the cursor needs to stand out more.</t>
  </si>
  <si>
    <t>No document language.</t>
  </si>
  <si>
    <t>Stand alone page</t>
  </si>
  <si>
    <t>Dialogue boxes appear for all 3 browsers except Chrome.</t>
  </si>
  <si>
    <t>No instructions.</t>
  </si>
  <si>
    <t>No instructions and a  lot of the fields ask for reference numbers.</t>
  </si>
  <si>
    <t xml:space="preserve">NO error suggestions. </t>
  </si>
  <si>
    <t>805 total issues. 766 errors and 39 warnings.</t>
  </si>
  <si>
    <t>NYC DOE logo is missing alt-text.</t>
  </si>
  <si>
    <t>6 headings, 2 lists, 1 region and 1 form field.</t>
  </si>
  <si>
    <t>5 errors. Links in the hero and links on the page need better contrast.</t>
  </si>
  <si>
    <t>13 links and 1 form field have keyboard access.</t>
  </si>
  <si>
    <t>Navigation links only.</t>
  </si>
  <si>
    <t>5 headings have good labels. 1 heading and 1 form field do not have labels.</t>
  </si>
  <si>
    <t>10 total issues. 8 errors and 2 warnings.</t>
  </si>
  <si>
    <t>uses standard h tml elements. Custom scripts are not accessible.</t>
  </si>
  <si>
    <t>30+</t>
  </si>
  <si>
    <t>More than 30 images and they all have no alt-text.</t>
  </si>
  <si>
    <t>13 headings, 1 list, 1 region, and 3 form fields.</t>
  </si>
  <si>
    <t>No headings, 4 lists, 1 region, and 4 form fields. Improper use of a table.</t>
  </si>
  <si>
    <t>248 links and 4 form fields have keyboard access.</t>
  </si>
  <si>
    <t>21 links and 3 form fields have keyboard access.</t>
  </si>
  <si>
    <t>No headings and no regions for skipping nav section.</t>
  </si>
  <si>
    <t>Headings can skip nav section.</t>
  </si>
  <si>
    <t>Search catalog has no required fields. A user can press search with no fields filled in.</t>
  </si>
  <si>
    <t>No forms.</t>
  </si>
  <si>
    <t>No suggestions.</t>
  </si>
  <si>
    <t>Average City of New York Access Score for Outside-hosted Template Sites</t>
  </si>
  <si>
    <t xml:space="preserve">W3c Markup Validation Service was used to calculate how many errors a page has. This number was divided by the total number of lines of code the page has for a score between 0 and 1.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</si>
</sst>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u/>
      <sz val="11"/>
      <color theme="10"/>
      <name val="Calibri"/>
      <family val="2"/>
      <scheme val="minor"/>
    </font>
    <font>
      <b/>
      <sz val="11"/>
      <color theme="1"/>
      <name val="Calibri"/>
      <family val="2"/>
      <scheme val="minor"/>
    </font>
    <font>
      <sz val="12.1"/>
      <color rgb="FF000000"/>
      <name val="Calibri"/>
      <family val="2"/>
    </font>
    <font>
      <i/>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00B0F0"/>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0" fillId="0" borderId="0" xfId="0" applyAlignment="1">
      <alignment wrapText="1"/>
    </xf>
    <xf numFmtId="0" fontId="0" fillId="0" borderId="0" xfId="0" applyAlignment="1"/>
    <xf numFmtId="0" fontId="1" fillId="0" borderId="0" xfId="1" applyAlignment="1"/>
    <xf numFmtId="0" fontId="0" fillId="0" borderId="0" xfId="0" applyFont="1" applyAlignment="1"/>
    <xf numFmtId="0" fontId="0" fillId="0" borderId="0" xfId="0" applyFont="1" applyAlignment="1">
      <alignment wrapText="1"/>
    </xf>
    <xf numFmtId="0" fontId="0" fillId="0" borderId="0" xfId="0" applyFont="1" applyAlignment="1">
      <alignment vertical="top"/>
    </xf>
    <xf numFmtId="0" fontId="2" fillId="0" borderId="0" xfId="0" applyFont="1" applyAlignment="1"/>
    <xf numFmtId="0" fontId="2" fillId="0" borderId="0" xfId="0" applyFont="1" applyAlignment="1">
      <alignment wrapText="1"/>
    </xf>
    <xf numFmtId="0" fontId="2" fillId="0" borderId="0" xfId="0" applyFont="1"/>
    <xf numFmtId="0" fontId="1" fillId="0" borderId="0" xfId="1"/>
    <xf numFmtId="0" fontId="1" fillId="0" borderId="0" xfId="1" applyFill="1" applyBorder="1" applyAlignment="1">
      <alignment horizontal="left"/>
    </xf>
    <xf numFmtId="0" fontId="0" fillId="0" borderId="0" xfId="0" applyAlignment="1">
      <alignment horizontal="center"/>
    </xf>
    <xf numFmtId="0" fontId="0" fillId="0" borderId="0" xfId="0" applyFont="1" applyAlignment="1">
      <alignment horizontal="center"/>
    </xf>
    <xf numFmtId="0" fontId="0" fillId="0" borderId="0" xfId="0" applyFont="1" applyAlignment="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Font="1" applyAlignment="1">
      <alignment horizontal="center"/>
    </xf>
    <xf numFmtId="0" fontId="0" fillId="0" borderId="0" xfId="0" applyFont="1" applyAlignment="1">
      <alignment horizontal="center"/>
    </xf>
    <xf numFmtId="0" fontId="0" fillId="0" borderId="0" xfId="0"/>
    <xf numFmtId="0" fontId="0" fillId="0" borderId="0" xfId="0" applyAlignment="1"/>
    <xf numFmtId="0" fontId="1" fillId="0" borderId="0" xfId="1" applyAlignment="1">
      <alignment wrapText="1"/>
    </xf>
    <xf numFmtId="0" fontId="0" fillId="0" borderId="0" xfId="0" applyFill="1" applyAlignment="1">
      <alignment wrapText="1"/>
    </xf>
    <xf numFmtId="0" fontId="1" fillId="2" borderId="0" xfId="1" applyFill="1" applyAlignment="1">
      <alignment horizontal="left"/>
    </xf>
    <xf numFmtId="0" fontId="1" fillId="0" borderId="0" xfId="1" applyFill="1" applyAlignment="1">
      <alignment horizontal="left"/>
    </xf>
    <xf numFmtId="0" fontId="1" fillId="0" borderId="0" xfId="1" applyAlignment="1">
      <alignment horizontal="left" wrapText="1"/>
    </xf>
    <xf numFmtId="0" fontId="1" fillId="0" borderId="0" xfId="1" applyFill="1" applyAlignment="1">
      <alignment horizontal="left" wrapText="1"/>
    </xf>
    <xf numFmtId="0" fontId="1" fillId="0" borderId="0" xfId="1" applyAlignment="1">
      <alignment horizontal="left" vertical="center" wrapText="1"/>
    </xf>
    <xf numFmtId="0" fontId="0" fillId="3" borderId="0" xfId="0" applyFill="1" applyAlignment="1">
      <alignment wrapText="1"/>
    </xf>
    <xf numFmtId="0" fontId="1" fillId="0" borderId="0" xfId="1" applyFill="1" applyAlignment="1"/>
    <xf numFmtId="0" fontId="3" fillId="0" borderId="1" xfId="0" applyFont="1" applyBorder="1" applyAlignment="1"/>
    <xf numFmtId="0" fontId="4" fillId="0" borderId="0" xfId="0" applyFont="1"/>
    <xf numFmtId="0" fontId="0" fillId="0" borderId="0" xfId="0" applyAlignment="1">
      <alignment horizontal="center"/>
    </xf>
    <xf numFmtId="0" fontId="0" fillId="0" borderId="0" xfId="0" applyFont="1" applyAlignment="1">
      <alignment horizontal="center"/>
    </xf>
    <xf numFmtId="0" fontId="0" fillId="0" borderId="0" xfId="0" applyFont="1" applyAlignment="1">
      <alignment horizontal="left" vertical="top" wrapText="1"/>
    </xf>
  </cellXfs>
  <cellStyles count="2">
    <cellStyle name="Hyperlink" xfId="1" builtinId="8"/>
    <cellStyle name="Normal" xfId="0" builtinId="0"/>
  </cellStyles>
  <dxfs count="1">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yc.gov/hpd" TargetMode="External"/><Relationship Id="rId13" Type="http://schemas.openxmlformats.org/officeDocument/2006/relationships/hyperlink" Target="http://www1.nyc.gov/site/doh/about/contact-doh.page" TargetMode="External"/><Relationship Id="rId18" Type="http://schemas.openxmlformats.org/officeDocument/2006/relationships/hyperlink" Target="http://nyc.gov/dof" TargetMode="External"/><Relationship Id="rId26" Type="http://schemas.openxmlformats.org/officeDocument/2006/relationships/hyperlink" Target="http://nyc.gov/nypd" TargetMode="External"/><Relationship Id="rId39" Type="http://schemas.openxmlformats.org/officeDocument/2006/relationships/hyperlink" Target="http://www1.nyc.gov/site/severeweather/resources/resources.page" TargetMode="External"/><Relationship Id="rId3" Type="http://schemas.openxmlformats.org/officeDocument/2006/relationships/hyperlink" Target="http://www1.nyc.gov/site/analytics/contact/contact-office-data-analytics.page" TargetMode="External"/><Relationship Id="rId21" Type="http://schemas.openxmlformats.org/officeDocument/2006/relationships/hyperlink" Target="http://www1.nyc.gov/site/nycha/about/contact.page" TargetMode="External"/><Relationship Id="rId34" Type="http://schemas.openxmlformats.org/officeDocument/2006/relationships/hyperlink" Target="http://www1.nyc.gov/site/operations/about/about.page" TargetMode="External"/><Relationship Id="rId42" Type="http://schemas.openxmlformats.org/officeDocument/2006/relationships/hyperlink" Target="http://www.nyc.gov/html/mail/html/mailops.html" TargetMode="External"/><Relationship Id="rId7" Type="http://schemas.openxmlformats.org/officeDocument/2006/relationships/hyperlink" Target="http://www1.nyc.gov/site/hra/about/contact.page" TargetMode="External"/><Relationship Id="rId12" Type="http://schemas.openxmlformats.org/officeDocument/2006/relationships/hyperlink" Target="http://www1.nyc.gov/site/doh/about/about-doh.page" TargetMode="External"/><Relationship Id="rId17" Type="http://schemas.openxmlformats.org/officeDocument/2006/relationships/hyperlink" Target="http://www1.nyc.gov/site/severeweather/links/links.page" TargetMode="External"/><Relationship Id="rId25" Type="http://schemas.openxmlformats.org/officeDocument/2006/relationships/hyperlink" Target="http://nyc.gov/311" TargetMode="External"/><Relationship Id="rId33" Type="http://schemas.openxmlformats.org/officeDocument/2006/relationships/hyperlink" Target="http://nyc.gov/operations" TargetMode="External"/><Relationship Id="rId38" Type="http://schemas.openxmlformats.org/officeDocument/2006/relationships/hyperlink" Target="http://www1.nyc.gov/site/nycha/about/about-nycha.page" TargetMode="External"/><Relationship Id="rId2" Type="http://schemas.openxmlformats.org/officeDocument/2006/relationships/hyperlink" Target="http://www1.nyc.gov/site/analytics/index.page" TargetMode="External"/><Relationship Id="rId16" Type="http://schemas.openxmlformats.org/officeDocument/2006/relationships/hyperlink" Target="http://www1.nyc.gov/site/severeweather/index.page" TargetMode="External"/><Relationship Id="rId20" Type="http://schemas.openxmlformats.org/officeDocument/2006/relationships/hyperlink" Target="http://www1.nyc.gov/site/finance/about/contact-by-email/contact-general-correspondence.page" TargetMode="External"/><Relationship Id="rId29" Type="http://schemas.openxmlformats.org/officeDocument/2006/relationships/hyperlink" Target="http://nyc.gov/fdny" TargetMode="External"/><Relationship Id="rId41" Type="http://schemas.openxmlformats.org/officeDocument/2006/relationships/hyperlink" Target="http://www.nyc.gov/html/mail/html/maildoitt.html" TargetMode="External"/><Relationship Id="rId1" Type="http://schemas.openxmlformats.org/officeDocument/2006/relationships/hyperlink" Target="http://www.w3.org/TR/UNDERSTANDING-WCAG20/minimize-error-reversible.html" TargetMode="External"/><Relationship Id="rId6" Type="http://schemas.openxmlformats.org/officeDocument/2006/relationships/hyperlink" Target="http://www1.nyc.gov/site/hra/about/about-hra.page" TargetMode="External"/><Relationship Id="rId11" Type="http://schemas.openxmlformats.org/officeDocument/2006/relationships/hyperlink" Target="http://www1.nyc.gov/site/doh/index.page" TargetMode="External"/><Relationship Id="rId24" Type="http://schemas.openxmlformats.org/officeDocument/2006/relationships/hyperlink" Target="http://www1.nyc.gov/site/rentfreeze/apply/apply-renew.page" TargetMode="External"/><Relationship Id="rId32" Type="http://schemas.openxmlformats.org/officeDocument/2006/relationships/hyperlink" Target="http://www1.nyc.gov/site/doitt/about/who-we-are.page" TargetMode="External"/><Relationship Id="rId37" Type="http://schemas.openxmlformats.org/officeDocument/2006/relationships/hyperlink" Target="http://www1.nyc.gov/site/hpd/renters/disability-services.page" TargetMode="External"/><Relationship Id="rId40" Type="http://schemas.openxmlformats.org/officeDocument/2006/relationships/hyperlink" Target="http://www.nyc.gov/html/mail/html/mailoem.html" TargetMode="External"/><Relationship Id="rId5" Type="http://schemas.openxmlformats.org/officeDocument/2006/relationships/hyperlink" Target="http://nyc.gov/hra" TargetMode="External"/><Relationship Id="rId15" Type="http://schemas.openxmlformats.org/officeDocument/2006/relationships/hyperlink" Target="http://www1.nyc.gov/site/em/about/overview.page" TargetMode="External"/><Relationship Id="rId23" Type="http://schemas.openxmlformats.org/officeDocument/2006/relationships/hyperlink" Target="http://www1.nyc.gov/site/rentfreeze/qualifications/qualifications.page" TargetMode="External"/><Relationship Id="rId28" Type="http://schemas.openxmlformats.org/officeDocument/2006/relationships/hyperlink" Target="http://www1.nyc.gov/site/nypd/about/about-nypd/contact-us.page" TargetMode="External"/><Relationship Id="rId36" Type="http://schemas.openxmlformats.org/officeDocument/2006/relationships/hyperlink" Target="http://www1.nyc.gov/site/hpd/about/contact-us.page" TargetMode="External"/><Relationship Id="rId10" Type="http://schemas.openxmlformats.org/officeDocument/2006/relationships/hyperlink" Target="http://nyc.gov/nycha/about" TargetMode="External"/><Relationship Id="rId19" Type="http://schemas.openxmlformats.org/officeDocument/2006/relationships/hyperlink" Target="http://www1.nyc.gov/site/finance/about/about-us.page" TargetMode="External"/><Relationship Id="rId31" Type="http://schemas.openxmlformats.org/officeDocument/2006/relationships/hyperlink" Target="http://nyc.gov/doitt" TargetMode="External"/><Relationship Id="rId4" Type="http://schemas.openxmlformats.org/officeDocument/2006/relationships/hyperlink" Target="http://www1.nyc.gov/site/analytics/about/about-office-data-analytics.page" TargetMode="External"/><Relationship Id="rId9" Type="http://schemas.openxmlformats.org/officeDocument/2006/relationships/hyperlink" Target="http://www1.nyc.gov/site/hpd/about/about-us.page" TargetMode="External"/><Relationship Id="rId14" Type="http://schemas.openxmlformats.org/officeDocument/2006/relationships/hyperlink" Target="http://nyc.gov/oem" TargetMode="External"/><Relationship Id="rId22" Type="http://schemas.openxmlformats.org/officeDocument/2006/relationships/hyperlink" Target="http://www.nyc.gov/rentfreeze" TargetMode="External"/><Relationship Id="rId27" Type="http://schemas.openxmlformats.org/officeDocument/2006/relationships/hyperlink" Target="http://nyc.gov/nypd/about" TargetMode="External"/><Relationship Id="rId30" Type="http://schemas.openxmlformats.org/officeDocument/2006/relationships/hyperlink" Target="http://www1.nyc.gov/site/fdny/about/overview/overview.page" TargetMode="External"/><Relationship Id="rId35" Type="http://schemas.openxmlformats.org/officeDocument/2006/relationships/hyperlink" Target="http://www.w3.org/TR/UNDERSTANDING-WCAG20/visual-audio-contrast-without-color.html" TargetMode="External"/><Relationship Id="rId4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nyc.gov/html/dcas/html/home/home.shtml" TargetMode="External"/><Relationship Id="rId13" Type="http://schemas.openxmlformats.org/officeDocument/2006/relationships/hyperlink" Target="http://manhattanbp.nyc.gov/html/home/home.shtml" TargetMode="External"/><Relationship Id="rId3" Type="http://schemas.openxmlformats.org/officeDocument/2006/relationships/hyperlink" Target="http://www.nyc.gov/html/mail/html/mailacj.html" TargetMode="External"/><Relationship Id="rId7" Type="http://schemas.openxmlformats.org/officeDocument/2006/relationships/hyperlink" Target="http://www.nyc.gov/html/mopd/html/about/about.shtml" TargetMode="External"/><Relationship Id="rId12" Type="http://schemas.openxmlformats.org/officeDocument/2006/relationships/hyperlink" Target="http://www.nyc.gov/html/law/html/home/home.shtml" TargetMode="External"/><Relationship Id="rId2" Type="http://schemas.openxmlformats.org/officeDocument/2006/relationships/hyperlink" Target="http://www.nyc.gov/html/mail/html/mailfdny.html" TargetMode="External"/><Relationship Id="rId1" Type="http://schemas.openxmlformats.org/officeDocument/2006/relationships/hyperlink" Target="https://www.nyc.gov/html/mail/html/mailhra.html" TargetMode="External"/><Relationship Id="rId6" Type="http://schemas.openxmlformats.org/officeDocument/2006/relationships/hyperlink" Target="http://www.w3.org/TR/UNDERSTANDING-WCAG20/minimize-error-reversible.html" TargetMode="External"/><Relationship Id="rId11" Type="http://schemas.openxmlformats.org/officeDocument/2006/relationships/hyperlink" Target="http://www.nyc.gov/html/tlc/html/home/home.shtml" TargetMode="External"/><Relationship Id="rId5" Type="http://schemas.openxmlformats.org/officeDocument/2006/relationships/hyperlink" Target="http://www.nyc.gov/html/mail/html/maildoh.html" TargetMode="External"/><Relationship Id="rId10" Type="http://schemas.openxmlformats.org/officeDocument/2006/relationships/hyperlink" Target="http://www.nyc.gov/html/records/html/home/home.shtml" TargetMode="External"/><Relationship Id="rId4" Type="http://schemas.openxmlformats.org/officeDocument/2006/relationships/hyperlink" Target="http://www.nyc.gov/html/mail/html/mailboc.html" TargetMode="External"/><Relationship Id="rId9" Type="http://schemas.openxmlformats.org/officeDocument/2006/relationships/hyperlink" Target="http://www.nyc.gov/html/dfta/html/home/home.s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nyc.gov/html/taxi-pilot/html/index.html" TargetMode="External"/><Relationship Id="rId13" Type="http://schemas.openxmlformats.org/officeDocument/2006/relationships/hyperlink" Target="http://bronxda.nyc.gov/html/home/home.shtml" TargetMode="External"/><Relationship Id="rId3" Type="http://schemas.openxmlformats.org/officeDocument/2006/relationships/hyperlink" Target="http://www.nyc.gov/html/dot/html/about/about.shtml" TargetMode="External"/><Relationship Id="rId7" Type="http://schemas.openxmlformats.org/officeDocument/2006/relationships/hyperlink" Target="http://www.nyc.gov/html/cfi/html/index.html" TargetMode="External"/><Relationship Id="rId12" Type="http://schemas.openxmlformats.org/officeDocument/2006/relationships/hyperlink" Target="http://www.nyc.gov/html/brt/html/home/home.shtml" TargetMode="External"/><Relationship Id="rId2" Type="http://schemas.openxmlformats.org/officeDocument/2006/relationships/hyperlink" Target="http://www.nyc.gov/html/dot/html/contact/contact-form.shtml" TargetMode="External"/><Relationship Id="rId1" Type="http://schemas.openxmlformats.org/officeDocument/2006/relationships/hyperlink" Target="http://www.nyc.gov/dot" TargetMode="External"/><Relationship Id="rId6" Type="http://schemas.openxmlformats.org/officeDocument/2006/relationships/hyperlink" Target="http://www.nyc.gov/html/dot/html/infrastructure/accessiblepedsignals.shtml" TargetMode="External"/><Relationship Id="rId11" Type="http://schemas.openxmlformats.org/officeDocument/2006/relationships/hyperlink" Target="http://www.nyc.gov/html/dot/summerstreets/html/home/home.shtml" TargetMode="External"/><Relationship Id="rId5" Type="http://schemas.openxmlformats.org/officeDocument/2006/relationships/hyperlink" Target="http://www.nyc.gov/html/dot/html/about/accessibility-information.shtml" TargetMode="External"/><Relationship Id="rId15" Type="http://schemas.openxmlformats.org/officeDocument/2006/relationships/hyperlink" Target="http://www.nyc.gov/html/poem/html/home/home.shtml" TargetMode="External"/><Relationship Id="rId10" Type="http://schemas.openxmlformats.org/officeDocument/2006/relationships/hyperlink" Target="http://www.nyc.gov/html/poem/html/home/home.shtml" TargetMode="External"/><Relationship Id="rId4" Type="http://schemas.openxmlformats.org/officeDocument/2006/relationships/hyperlink" Target="http://www.w3.org/TR/UNDERSTANDING-WCAG20/minimize-error-reversible.html" TargetMode="External"/><Relationship Id="rId9" Type="http://schemas.openxmlformats.org/officeDocument/2006/relationships/hyperlink" Target="http://rcda.nyc.gov/" TargetMode="External"/><Relationship Id="rId14" Type="http://schemas.openxmlformats.org/officeDocument/2006/relationships/hyperlink" Target="http://www.nyc.gov/html/dot/weekendwalks/html/home/home.s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ptroller.nyc.gov/about/contact-our-office/" TargetMode="External"/><Relationship Id="rId2" Type="http://schemas.openxmlformats.org/officeDocument/2006/relationships/hyperlink" Target="https://comptroller.nyc.gov/about/" TargetMode="External"/><Relationship Id="rId1" Type="http://schemas.openxmlformats.org/officeDocument/2006/relationships/hyperlink" Target="http://comptroller.nyc.gov/" TargetMode="External"/><Relationship Id="rId6" Type="http://schemas.openxmlformats.org/officeDocument/2006/relationships/printerSettings" Target="../printerSettings/printerSettings2.bin"/><Relationship Id="rId5" Type="http://schemas.openxmlformats.org/officeDocument/2006/relationships/hyperlink" Target="http://cs4all.nyc/" TargetMode="External"/><Relationship Id="rId4" Type="http://schemas.openxmlformats.org/officeDocument/2006/relationships/hyperlink" Target="http://a810-bisweb.nyc.gov/bisweb/bispi00.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58"/>
  <sheetViews>
    <sheetView tabSelected="1" topLeftCell="GF25" zoomScaleNormal="100" workbookViewId="0">
      <selection activeCell="GW49" sqref="GW49"/>
    </sheetView>
  </sheetViews>
  <sheetFormatPr defaultRowHeight="15" x14ac:dyDescent="0.25"/>
  <cols>
    <col min="1" max="1" width="27.28515625" customWidth="1"/>
    <col min="2" max="2" width="24.140625" customWidth="1"/>
    <col min="7" max="7" width="9.140625" customWidth="1"/>
    <col min="27" max="27" width="11.140625" customWidth="1"/>
    <col min="58" max="58" width="24.7109375" customWidth="1"/>
  </cols>
  <sheetData>
    <row r="1" spans="1:205" x14ac:dyDescent="0.25">
      <c r="C1" s="32" t="s">
        <v>351</v>
      </c>
      <c r="D1" s="32"/>
      <c r="E1" s="32"/>
      <c r="F1" s="32"/>
      <c r="G1" s="32"/>
      <c r="H1" s="32"/>
      <c r="I1" s="32" t="s">
        <v>639</v>
      </c>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t="s">
        <v>352</v>
      </c>
      <c r="AN1" s="32"/>
      <c r="AO1" s="32"/>
      <c r="AP1" s="32"/>
      <c r="AQ1" s="32"/>
      <c r="AR1" s="32"/>
      <c r="AS1" s="32"/>
      <c r="AT1" s="32"/>
      <c r="AU1" s="32"/>
      <c r="AV1" s="32"/>
      <c r="AW1" s="32"/>
      <c r="AX1" s="32"/>
      <c r="AY1" s="32"/>
      <c r="AZ1" s="32"/>
      <c r="BA1" s="32"/>
      <c r="BB1" s="32" t="s">
        <v>640</v>
      </c>
      <c r="BC1" s="32"/>
      <c r="BD1" s="32"/>
      <c r="BE1" s="32"/>
      <c r="BF1" s="32"/>
      <c r="BG1" s="32"/>
      <c r="BH1" s="32"/>
      <c r="BI1" s="32"/>
      <c r="BJ1" s="32"/>
      <c r="BK1" s="32"/>
      <c r="BL1" s="32"/>
      <c r="BM1" s="32"/>
      <c r="BN1" s="32"/>
      <c r="BO1" s="32"/>
      <c r="BP1" s="32"/>
      <c r="BQ1" s="32"/>
      <c r="BR1" s="32"/>
      <c r="BS1" s="32"/>
      <c r="BT1" s="32"/>
      <c r="BU1" s="32"/>
      <c r="BV1" s="32"/>
      <c r="BW1" s="32"/>
      <c r="BX1" s="32"/>
      <c r="BY1" s="32"/>
      <c r="BZ1" s="32"/>
      <c r="CA1" s="32" t="s">
        <v>641</v>
      </c>
      <c r="CB1" s="32"/>
      <c r="CC1" s="32"/>
      <c r="CD1" s="32"/>
      <c r="CE1" s="32"/>
      <c r="CF1" s="32"/>
      <c r="CG1" s="32"/>
      <c r="CH1" s="32"/>
      <c r="CI1" s="32"/>
      <c r="CJ1" s="32"/>
      <c r="CK1" s="32"/>
      <c r="CL1" s="32" t="s">
        <v>642</v>
      </c>
      <c r="CM1" s="32"/>
      <c r="CN1" s="32"/>
      <c r="CO1" s="32"/>
      <c r="CP1" s="32"/>
      <c r="CQ1" s="32"/>
      <c r="CR1" s="32"/>
      <c r="CS1" s="32"/>
      <c r="CT1" s="32"/>
      <c r="CU1" s="32"/>
      <c r="CV1" s="32" t="s">
        <v>353</v>
      </c>
      <c r="CW1" s="32"/>
      <c r="CX1" s="32"/>
      <c r="CY1" s="32"/>
      <c r="CZ1" s="32"/>
      <c r="DA1" s="32" t="s">
        <v>354</v>
      </c>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t="s">
        <v>355</v>
      </c>
      <c r="EN1" s="32"/>
      <c r="EO1" s="32"/>
      <c r="EP1" s="32"/>
      <c r="EQ1" s="32"/>
      <c r="ER1" s="32"/>
      <c r="ES1" s="32"/>
      <c r="ET1" s="32"/>
      <c r="EU1" s="32"/>
      <c r="EV1" s="32"/>
      <c r="EW1" s="32"/>
      <c r="EX1" s="32" t="s">
        <v>356</v>
      </c>
      <c r="EY1" s="32"/>
      <c r="EZ1" s="32"/>
      <c r="FA1" s="32"/>
      <c r="FB1" s="32"/>
      <c r="FC1" s="32"/>
      <c r="FD1" s="32"/>
      <c r="FE1" s="32"/>
      <c r="FF1" s="32"/>
      <c r="FG1" s="32"/>
      <c r="FH1" s="32"/>
      <c r="FI1" s="32"/>
      <c r="FJ1" s="32"/>
      <c r="FK1" s="32"/>
      <c r="FL1" s="32"/>
      <c r="FM1" s="32"/>
      <c r="FN1" s="32"/>
      <c r="FO1" s="32"/>
      <c r="FP1" s="32"/>
      <c r="FQ1" s="32"/>
      <c r="FR1" s="32" t="s">
        <v>645</v>
      </c>
      <c r="FS1" s="32"/>
      <c r="FT1" s="32"/>
      <c r="FU1" s="32"/>
      <c r="FV1" s="32"/>
      <c r="FW1" s="32"/>
      <c r="FX1" s="32"/>
      <c r="FY1" s="32"/>
      <c r="FZ1" s="32"/>
      <c r="GA1" s="32"/>
      <c r="GB1" s="32"/>
      <c r="GC1" s="32"/>
      <c r="GD1" s="32"/>
      <c r="GE1" s="32"/>
      <c r="GF1" s="32"/>
      <c r="GG1" s="32"/>
      <c r="GH1" s="32"/>
      <c r="GI1" s="32"/>
      <c r="GJ1" s="32"/>
      <c r="GK1" s="32"/>
      <c r="GL1" s="32" t="s">
        <v>646</v>
      </c>
      <c r="GM1" s="32"/>
      <c r="GN1" s="32"/>
      <c r="GO1" s="32"/>
      <c r="GP1" s="32"/>
      <c r="GQ1" s="32"/>
      <c r="GR1" s="32" t="s">
        <v>648</v>
      </c>
      <c r="GS1" s="32"/>
      <c r="GT1" s="32"/>
      <c r="GU1" s="32"/>
      <c r="GV1" s="32"/>
      <c r="GW1" s="12" t="s">
        <v>647</v>
      </c>
    </row>
    <row r="2" spans="1:205" ht="12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28"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 t="s">
        <v>77</v>
      </c>
      <c r="CA2" s="1" t="s">
        <v>78</v>
      </c>
      <c r="CB2" s="1" t="s">
        <v>79</v>
      </c>
      <c r="CC2" s="1" t="s">
        <v>80</v>
      </c>
      <c r="CD2" s="1" t="s">
        <v>81</v>
      </c>
      <c r="CE2" s="1" t="s">
        <v>82</v>
      </c>
      <c r="CF2" s="1" t="s">
        <v>83</v>
      </c>
      <c r="CG2" s="1" t="s">
        <v>84</v>
      </c>
      <c r="CH2" s="1" t="s">
        <v>85</v>
      </c>
      <c r="CI2" s="1" t="s">
        <v>86</v>
      </c>
      <c r="CJ2" s="1" t="s">
        <v>87</v>
      </c>
      <c r="CK2" s="1" t="s">
        <v>88</v>
      </c>
      <c r="CL2" s="1" t="s">
        <v>89</v>
      </c>
      <c r="CM2" s="1" t="s">
        <v>90</v>
      </c>
      <c r="CN2" s="1" t="s">
        <v>91</v>
      </c>
      <c r="CO2" s="1" t="s">
        <v>92</v>
      </c>
      <c r="CP2" s="1" t="s">
        <v>93</v>
      </c>
      <c r="CQ2" s="1" t="s">
        <v>94</v>
      </c>
      <c r="CR2" s="1" t="s">
        <v>95</v>
      </c>
      <c r="CS2" s="1" t="s">
        <v>96</v>
      </c>
      <c r="CT2" s="1" t="s">
        <v>97</v>
      </c>
      <c r="CU2" s="1" t="s">
        <v>98</v>
      </c>
      <c r="CV2" s="1" t="s">
        <v>99</v>
      </c>
      <c r="CW2" s="1" t="s">
        <v>100</v>
      </c>
      <c r="CX2" s="1" t="s">
        <v>101</v>
      </c>
      <c r="CY2" s="1" t="s">
        <v>102</v>
      </c>
      <c r="CZ2" s="1" t="s">
        <v>103</v>
      </c>
      <c r="DA2" s="1" t="s">
        <v>104</v>
      </c>
      <c r="DB2" s="1" t="s">
        <v>105</v>
      </c>
      <c r="DC2" s="1" t="s">
        <v>106</v>
      </c>
      <c r="DD2" s="1" t="s">
        <v>107</v>
      </c>
      <c r="DE2" s="1" t="s">
        <v>108</v>
      </c>
      <c r="DF2" s="1" t="s">
        <v>109</v>
      </c>
      <c r="DG2" s="1" t="s">
        <v>110</v>
      </c>
      <c r="DH2" s="1" t="s">
        <v>111</v>
      </c>
      <c r="DI2" s="1" t="s">
        <v>112</v>
      </c>
      <c r="DJ2" s="1" t="s">
        <v>113</v>
      </c>
      <c r="DK2" s="1" t="s">
        <v>114</v>
      </c>
      <c r="DL2" s="1" t="s">
        <v>115</v>
      </c>
      <c r="DM2" s="1" t="s">
        <v>116</v>
      </c>
      <c r="DN2" s="1" t="s">
        <v>117</v>
      </c>
      <c r="DO2" s="1" t="s">
        <v>118</v>
      </c>
      <c r="DP2" s="1" t="s">
        <v>119</v>
      </c>
      <c r="DQ2" s="1" t="s">
        <v>120</v>
      </c>
      <c r="DR2" s="1" t="s">
        <v>121</v>
      </c>
      <c r="DS2" s="1" t="s">
        <v>122</v>
      </c>
      <c r="DT2" s="1" t="s">
        <v>123</v>
      </c>
      <c r="DU2" s="1" t="s">
        <v>124</v>
      </c>
      <c r="DV2" s="1" t="s">
        <v>125</v>
      </c>
      <c r="DW2" s="1" t="s">
        <v>126</v>
      </c>
      <c r="DX2" s="1" t="s">
        <v>127</v>
      </c>
      <c r="DY2" s="1" t="s">
        <v>128</v>
      </c>
      <c r="DZ2" s="1" t="s">
        <v>129</v>
      </c>
      <c r="EA2" s="1" t="s">
        <v>130</v>
      </c>
      <c r="EB2" s="1" t="s">
        <v>131</v>
      </c>
      <c r="EC2" s="1" t="s">
        <v>132</v>
      </c>
      <c r="ED2" s="1" t="s">
        <v>133</v>
      </c>
      <c r="EE2" s="1" t="s">
        <v>134</v>
      </c>
      <c r="EF2" s="1" t="s">
        <v>135</v>
      </c>
      <c r="EG2" s="1" t="s">
        <v>136</v>
      </c>
      <c r="EH2" s="1" t="s">
        <v>137</v>
      </c>
      <c r="EI2" s="1" t="s">
        <v>138</v>
      </c>
      <c r="EJ2" s="1" t="s">
        <v>139</v>
      </c>
      <c r="EK2" s="1" t="s">
        <v>140</v>
      </c>
      <c r="EL2" s="1" t="s">
        <v>141</v>
      </c>
      <c r="EM2" s="1" t="s">
        <v>142</v>
      </c>
      <c r="EN2" s="1" t="s">
        <v>143</v>
      </c>
      <c r="EO2" s="1" t="s">
        <v>144</v>
      </c>
      <c r="EP2" s="1" t="s">
        <v>145</v>
      </c>
      <c r="EQ2" s="1" t="s">
        <v>146</v>
      </c>
      <c r="ER2" s="1" t="s">
        <v>147</v>
      </c>
      <c r="ES2" s="1" t="s">
        <v>148</v>
      </c>
      <c r="ET2" s="1" t="s">
        <v>149</v>
      </c>
      <c r="EU2" s="1" t="s">
        <v>150</v>
      </c>
      <c r="EV2" s="1" t="s">
        <v>151</v>
      </c>
      <c r="EW2" s="1" t="s">
        <v>152</v>
      </c>
      <c r="EX2" s="1" t="s">
        <v>153</v>
      </c>
      <c r="EY2" s="1" t="s">
        <v>154</v>
      </c>
      <c r="EZ2" s="1" t="s">
        <v>155</v>
      </c>
      <c r="FA2" s="1" t="s">
        <v>643</v>
      </c>
      <c r="FB2" s="1" t="s">
        <v>644</v>
      </c>
      <c r="FC2" s="1" t="s">
        <v>156</v>
      </c>
      <c r="FD2" s="1" t="s">
        <v>157</v>
      </c>
      <c r="FE2" s="1" t="s">
        <v>158</v>
      </c>
      <c r="FF2" s="1" t="s">
        <v>159</v>
      </c>
      <c r="FG2" s="1" t="s">
        <v>160</v>
      </c>
      <c r="FH2" s="1" t="s">
        <v>161</v>
      </c>
      <c r="FI2" s="1" t="s">
        <v>162</v>
      </c>
      <c r="FJ2" s="1" t="s">
        <v>163</v>
      </c>
      <c r="FK2" s="1" t="s">
        <v>164</v>
      </c>
      <c r="FL2" s="1" t="s">
        <v>165</v>
      </c>
      <c r="FM2" s="1" t="s">
        <v>166</v>
      </c>
      <c r="FN2" s="1" t="s">
        <v>167</v>
      </c>
      <c r="FO2" s="1" t="s">
        <v>168</v>
      </c>
      <c r="FP2" s="1" t="s">
        <v>169</v>
      </c>
      <c r="FQ2" s="1" t="s">
        <v>170</v>
      </c>
      <c r="FR2" s="1" t="s">
        <v>171</v>
      </c>
      <c r="FS2" s="1" t="s">
        <v>172</v>
      </c>
      <c r="FT2" s="1" t="s">
        <v>173</v>
      </c>
      <c r="FU2" s="1" t="s">
        <v>174</v>
      </c>
      <c r="FV2" s="1" t="s">
        <v>175</v>
      </c>
      <c r="FW2" s="1" t="s">
        <v>1014</v>
      </c>
      <c r="FX2" s="1" t="s">
        <v>176</v>
      </c>
      <c r="FY2" s="1" t="s">
        <v>177</v>
      </c>
      <c r="FZ2" s="1" t="s">
        <v>178</v>
      </c>
      <c r="GA2" s="1" t="s">
        <v>179</v>
      </c>
      <c r="GB2" s="1" t="s">
        <v>180</v>
      </c>
      <c r="GC2" s="1" t="s">
        <v>181</v>
      </c>
      <c r="GD2" s="1" t="s">
        <v>182</v>
      </c>
      <c r="GE2" s="1" t="s">
        <v>183</v>
      </c>
      <c r="GF2" s="1" t="s">
        <v>184</v>
      </c>
      <c r="GG2" s="1" t="s">
        <v>185</v>
      </c>
      <c r="GH2" s="1" t="s">
        <v>186</v>
      </c>
      <c r="GI2" s="1" t="s">
        <v>187</v>
      </c>
      <c r="GJ2" s="1" t="s">
        <v>188</v>
      </c>
      <c r="GK2" s="1" t="s">
        <v>189</v>
      </c>
      <c r="GL2" s="1" t="s">
        <v>190</v>
      </c>
      <c r="GM2" s="1" t="s">
        <v>191</v>
      </c>
      <c r="GN2" s="1" t="s">
        <v>192</v>
      </c>
      <c r="GO2" s="1" t="s">
        <v>193</v>
      </c>
      <c r="GP2" s="1" t="s">
        <v>194</v>
      </c>
      <c r="GQ2" s="1" t="s">
        <v>195</v>
      </c>
      <c r="GR2" s="1" t="s">
        <v>196</v>
      </c>
      <c r="GS2" s="1" t="s">
        <v>197</v>
      </c>
      <c r="GT2" s="1" t="s">
        <v>198</v>
      </c>
      <c r="GU2" s="1" t="s">
        <v>199</v>
      </c>
      <c r="GV2" s="1" t="s">
        <v>200</v>
      </c>
      <c r="GW2" s="1" t="s">
        <v>781</v>
      </c>
    </row>
    <row r="3" spans="1:205" s="20" customFormat="1" x14ac:dyDescent="0.25">
      <c r="A3" s="20" t="s">
        <v>202</v>
      </c>
      <c r="B3" s="3" t="s">
        <v>203</v>
      </c>
      <c r="C3" s="20">
        <v>6</v>
      </c>
      <c r="D3" s="20">
        <v>6</v>
      </c>
      <c r="E3" s="20" t="s">
        <v>204</v>
      </c>
      <c r="F3" s="20" t="s">
        <v>205</v>
      </c>
      <c r="G3" s="20" t="s">
        <v>206</v>
      </c>
      <c r="H3" s="20">
        <f t="shared" ref="H3:H10" si="0">D3/C3</f>
        <v>1</v>
      </c>
      <c r="I3" s="20">
        <v>0</v>
      </c>
      <c r="J3" s="20">
        <v>0</v>
      </c>
      <c r="K3" s="20" t="s">
        <v>207</v>
      </c>
      <c r="L3" s="20" t="s">
        <v>208</v>
      </c>
      <c r="M3" s="20" t="s">
        <v>209</v>
      </c>
      <c r="O3" s="20">
        <v>0</v>
      </c>
      <c r="P3" s="20">
        <v>0</v>
      </c>
      <c r="Q3" s="20" t="s">
        <v>210</v>
      </c>
      <c r="R3" s="20" t="s">
        <v>211</v>
      </c>
      <c r="S3" s="20" t="s">
        <v>212</v>
      </c>
      <c r="U3" s="20">
        <v>0</v>
      </c>
      <c r="V3" s="20">
        <v>0</v>
      </c>
      <c r="W3" s="20" t="s">
        <v>789</v>
      </c>
      <c r="X3" s="20" t="s">
        <v>213</v>
      </c>
      <c r="Y3" s="20" t="s">
        <v>212</v>
      </c>
      <c r="AA3" s="20">
        <v>0</v>
      </c>
      <c r="AB3" s="20">
        <v>0</v>
      </c>
      <c r="AC3" s="20" t="s">
        <v>214</v>
      </c>
      <c r="AD3" s="20" t="s">
        <v>215</v>
      </c>
      <c r="AE3" s="20" t="s">
        <v>216</v>
      </c>
      <c r="AG3" s="20">
        <v>0</v>
      </c>
      <c r="AH3" s="20">
        <v>0</v>
      </c>
      <c r="AI3" s="20" t="s">
        <v>790</v>
      </c>
      <c r="AJ3" s="20" t="s">
        <v>217</v>
      </c>
      <c r="AK3" s="20" t="s">
        <v>212</v>
      </c>
      <c r="AN3" s="20" t="s">
        <v>791</v>
      </c>
      <c r="AO3" s="20" t="s">
        <v>218</v>
      </c>
      <c r="AP3" s="20" t="s">
        <v>219</v>
      </c>
      <c r="AQ3" s="20">
        <v>0.75</v>
      </c>
      <c r="AS3" s="20" t="s">
        <v>680</v>
      </c>
      <c r="AT3" s="20" t="s">
        <v>220</v>
      </c>
      <c r="AU3" s="20" t="s">
        <v>221</v>
      </c>
      <c r="AV3" s="20">
        <v>1</v>
      </c>
      <c r="AX3" s="20" t="s">
        <v>682</v>
      </c>
      <c r="AY3" s="20" t="s">
        <v>222</v>
      </c>
      <c r="AZ3" s="20" t="s">
        <v>223</v>
      </c>
      <c r="BC3" s="20" t="s">
        <v>684</v>
      </c>
      <c r="BD3" s="3" t="s">
        <v>224</v>
      </c>
      <c r="BE3" s="20" t="s">
        <v>225</v>
      </c>
      <c r="BF3" s="20">
        <v>1</v>
      </c>
      <c r="BH3" s="20" t="s">
        <v>687</v>
      </c>
      <c r="BI3" s="20" t="s">
        <v>226</v>
      </c>
      <c r="BJ3" s="20" t="s">
        <v>281</v>
      </c>
      <c r="BM3" s="20" t="s">
        <v>792</v>
      </c>
      <c r="BN3" s="20" t="s">
        <v>227</v>
      </c>
      <c r="BO3" s="20" t="s">
        <v>228</v>
      </c>
      <c r="BP3" s="20">
        <v>1</v>
      </c>
      <c r="BR3" s="20" t="s">
        <v>691</v>
      </c>
      <c r="BS3" s="20" t="s">
        <v>229</v>
      </c>
      <c r="BT3" s="20" t="s">
        <v>230</v>
      </c>
      <c r="BU3" s="20">
        <v>0.75</v>
      </c>
      <c r="BW3" s="20" t="s">
        <v>793</v>
      </c>
      <c r="BX3" s="20" t="s">
        <v>231</v>
      </c>
      <c r="BY3" s="20" t="s">
        <v>232</v>
      </c>
      <c r="BZ3" s="20">
        <v>1</v>
      </c>
      <c r="CA3" s="20">
        <v>199</v>
      </c>
      <c r="CB3" s="20">
        <v>199</v>
      </c>
      <c r="CC3" s="20" t="s">
        <v>794</v>
      </c>
      <c r="CD3" s="20" t="s">
        <v>234</v>
      </c>
      <c r="CE3" s="20" t="s">
        <v>235</v>
      </c>
      <c r="CF3" s="20">
        <f t="shared" ref="CF3:CF41" si="1" xml:space="preserve"> CB3 / CA3</f>
        <v>1</v>
      </c>
      <c r="CH3" s="20" t="s">
        <v>795</v>
      </c>
      <c r="CI3" s="20" t="s">
        <v>236</v>
      </c>
      <c r="CJ3" s="20" t="s">
        <v>237</v>
      </c>
      <c r="CK3" s="20">
        <v>1</v>
      </c>
      <c r="CM3" s="20" t="s">
        <v>698</v>
      </c>
      <c r="CN3" s="20" t="s">
        <v>238</v>
      </c>
      <c r="CO3" s="20" t="s">
        <v>239</v>
      </c>
      <c r="CR3" s="20" t="s">
        <v>701</v>
      </c>
      <c r="CS3" s="20" t="s">
        <v>240</v>
      </c>
      <c r="CT3" s="20" t="s">
        <v>241</v>
      </c>
      <c r="CU3" s="20">
        <v>1</v>
      </c>
      <c r="CW3" s="20" t="s">
        <v>704</v>
      </c>
      <c r="CX3" s="20" t="s">
        <v>242</v>
      </c>
      <c r="CY3" s="20" t="s">
        <v>243</v>
      </c>
      <c r="DB3" s="4" t="s">
        <v>707</v>
      </c>
      <c r="DC3" s="20" t="s">
        <v>244</v>
      </c>
      <c r="DD3" s="20" t="s">
        <v>245</v>
      </c>
      <c r="DE3" s="20">
        <v>1</v>
      </c>
      <c r="DG3" s="4" t="s">
        <v>710</v>
      </c>
      <c r="DH3" s="20" t="s">
        <v>246</v>
      </c>
      <c r="DI3" s="20" t="s">
        <v>247</v>
      </c>
      <c r="DJ3" s="20">
        <v>1</v>
      </c>
      <c r="DL3" s="4" t="s">
        <v>711</v>
      </c>
      <c r="DM3" s="20" t="s">
        <v>248</v>
      </c>
      <c r="DN3" s="20" t="s">
        <v>817</v>
      </c>
      <c r="DO3" s="20">
        <v>1</v>
      </c>
      <c r="DP3" s="20">
        <v>196</v>
      </c>
      <c r="DQ3" s="20">
        <v>196</v>
      </c>
      <c r="DR3" s="4" t="s">
        <v>713</v>
      </c>
      <c r="DS3" s="20" t="s">
        <v>249</v>
      </c>
      <c r="DT3" s="20" t="s">
        <v>250</v>
      </c>
      <c r="DU3" s="20">
        <f t="shared" ref="DU3:DU41" si="2" xml:space="preserve"> DQ3 /DP3</f>
        <v>1</v>
      </c>
      <c r="DV3" s="20">
        <v>2</v>
      </c>
      <c r="DW3" s="20">
        <v>2</v>
      </c>
      <c r="DX3" s="4" t="s">
        <v>716</v>
      </c>
      <c r="DY3" s="20" t="s">
        <v>251</v>
      </c>
      <c r="DZ3" s="20" t="s">
        <v>252</v>
      </c>
      <c r="EA3" s="20">
        <f t="shared" ref="EA3:EA8" si="3" xml:space="preserve"> DW3 / DV3</f>
        <v>1</v>
      </c>
      <c r="EB3" s="20">
        <v>7</v>
      </c>
      <c r="EC3" s="20">
        <v>7</v>
      </c>
      <c r="ED3" s="4" t="s">
        <v>719</v>
      </c>
      <c r="EE3" s="20" t="s">
        <v>253</v>
      </c>
      <c r="EF3" s="20" t="s">
        <v>254</v>
      </c>
      <c r="EG3" s="20">
        <f t="shared" ref="EG3:EG16" si="4" xml:space="preserve"> EC3 / EB3</f>
        <v>1</v>
      </c>
      <c r="EI3" s="4" t="s">
        <v>796</v>
      </c>
      <c r="EJ3" s="20" t="s">
        <v>255</v>
      </c>
      <c r="EK3" s="20" t="s">
        <v>420</v>
      </c>
      <c r="EL3" s="20">
        <v>0.75</v>
      </c>
      <c r="EN3" s="4" t="s">
        <v>797</v>
      </c>
      <c r="EO3" s="20" t="s">
        <v>256</v>
      </c>
      <c r="EP3" s="20" t="s">
        <v>257</v>
      </c>
      <c r="EQ3" s="20">
        <v>0</v>
      </c>
      <c r="ER3" s="20">
        <v>0</v>
      </c>
      <c r="ES3" s="20">
        <v>0</v>
      </c>
      <c r="ET3" s="4" t="s">
        <v>798</v>
      </c>
      <c r="EU3" s="20" t="s">
        <v>258</v>
      </c>
      <c r="EV3" s="20" t="s">
        <v>259</v>
      </c>
      <c r="EY3" s="4" t="s">
        <v>731</v>
      </c>
      <c r="EZ3" s="20" t="s">
        <v>260</v>
      </c>
      <c r="FA3" s="20" t="s">
        <v>261</v>
      </c>
      <c r="FB3" s="20">
        <v>1</v>
      </c>
      <c r="FD3" s="4" t="s">
        <v>733</v>
      </c>
      <c r="FE3" s="20" t="s">
        <v>262</v>
      </c>
      <c r="FF3" s="20" t="s">
        <v>263</v>
      </c>
      <c r="FG3" s="20">
        <v>1</v>
      </c>
      <c r="FI3" s="4" t="s">
        <v>736</v>
      </c>
      <c r="FJ3" s="20" t="s">
        <v>264</v>
      </c>
      <c r="FK3" s="20" t="s">
        <v>511</v>
      </c>
      <c r="FL3" s="20">
        <v>1</v>
      </c>
      <c r="FN3" s="4" t="s">
        <v>737</v>
      </c>
      <c r="FO3" s="20" t="s">
        <v>265</v>
      </c>
      <c r="FP3" s="20" t="s">
        <v>266</v>
      </c>
      <c r="FQ3" s="20">
        <v>1</v>
      </c>
      <c r="FS3" s="4" t="s">
        <v>741</v>
      </c>
      <c r="FT3" s="20" t="s">
        <v>267</v>
      </c>
      <c r="FU3" s="20" t="s">
        <v>268</v>
      </c>
      <c r="FX3" s="4" t="s">
        <v>744</v>
      </c>
      <c r="FY3" s="20" t="s">
        <v>269</v>
      </c>
      <c r="FZ3" s="20" t="s">
        <v>270</v>
      </c>
      <c r="GC3" s="4" t="s">
        <v>747</v>
      </c>
      <c r="GD3" s="20" t="s">
        <v>271</v>
      </c>
      <c r="GE3" s="20" t="s">
        <v>272</v>
      </c>
      <c r="GH3" s="4" t="s">
        <v>750</v>
      </c>
      <c r="GI3" s="3" t="s">
        <v>273</v>
      </c>
      <c r="GJ3" s="20" t="s">
        <v>274</v>
      </c>
      <c r="GL3" s="20">
        <v>362</v>
      </c>
      <c r="GM3" s="20">
        <v>13</v>
      </c>
      <c r="GN3" s="4" t="s">
        <v>754</v>
      </c>
      <c r="GO3" s="20" t="s">
        <v>275</v>
      </c>
      <c r="GP3" s="20" t="s">
        <v>850</v>
      </c>
      <c r="GQ3" s="19">
        <f t="shared" ref="GQ3:GQ5" si="5">(GL3-GM3)/GL3</f>
        <v>0.96408839779005528</v>
      </c>
      <c r="GS3" s="4" t="s">
        <v>788</v>
      </c>
      <c r="GT3" s="20" t="s">
        <v>276</v>
      </c>
      <c r="GU3" s="20" t="s">
        <v>277</v>
      </c>
      <c r="GV3" s="20">
        <v>1</v>
      </c>
      <c r="GW3" s="20">
        <f t="shared" ref="GW3:GW41" si="6">AVERAGEIF($C$2:$GV$2,"*Score*",C3:GV3)*100</f>
        <v>92.558701657458556</v>
      </c>
    </row>
    <row r="4" spans="1:205" x14ac:dyDescent="0.25">
      <c r="A4" s="2" t="s">
        <v>278</v>
      </c>
      <c r="B4" s="3" t="s">
        <v>279</v>
      </c>
      <c r="C4" s="2">
        <v>3</v>
      </c>
      <c r="D4" s="2">
        <v>3</v>
      </c>
      <c r="E4" s="2"/>
      <c r="F4" s="2"/>
      <c r="G4" s="2" t="s">
        <v>280</v>
      </c>
      <c r="H4" s="2">
        <f t="shared" si="0"/>
        <v>1</v>
      </c>
      <c r="I4" s="2">
        <v>1</v>
      </c>
      <c r="J4" s="2">
        <v>0</v>
      </c>
      <c r="K4" s="2"/>
      <c r="L4" s="2"/>
      <c r="M4" s="2" t="s">
        <v>801</v>
      </c>
      <c r="N4" s="2">
        <v>0.75</v>
      </c>
      <c r="O4" s="2">
        <v>0</v>
      </c>
      <c r="P4" s="2">
        <v>0</v>
      </c>
      <c r="Q4" s="2"/>
      <c r="R4" s="2"/>
      <c r="S4" s="2" t="s">
        <v>212</v>
      </c>
      <c r="T4" s="2"/>
      <c r="U4" s="2">
        <v>0</v>
      </c>
      <c r="V4" s="2">
        <v>0</v>
      </c>
      <c r="W4" s="2"/>
      <c r="X4" s="2"/>
      <c r="Y4" s="2" t="s">
        <v>212</v>
      </c>
      <c r="Z4" s="2"/>
      <c r="AA4" s="2">
        <v>0</v>
      </c>
      <c r="AB4" s="2">
        <v>0</v>
      </c>
      <c r="AC4" s="2"/>
      <c r="AD4" s="2"/>
      <c r="AE4" s="2" t="s">
        <v>216</v>
      </c>
      <c r="AF4" s="2"/>
      <c r="AG4" s="2">
        <v>0</v>
      </c>
      <c r="AH4" s="2">
        <v>0</v>
      </c>
      <c r="AI4" s="2"/>
      <c r="AJ4" s="2"/>
      <c r="AK4" s="2" t="s">
        <v>212</v>
      </c>
      <c r="AL4" s="2"/>
      <c r="AM4" s="2"/>
      <c r="AN4" s="2"/>
      <c r="AO4" s="2"/>
      <c r="AP4" s="2" t="s">
        <v>802</v>
      </c>
      <c r="AQ4" s="2">
        <v>0.75</v>
      </c>
      <c r="AR4" s="2"/>
      <c r="AS4" s="2"/>
      <c r="AT4" s="2"/>
      <c r="AU4" s="2" t="s">
        <v>221</v>
      </c>
      <c r="AV4" s="2">
        <v>1</v>
      </c>
      <c r="AW4" s="2"/>
      <c r="AX4" s="2"/>
      <c r="AY4" s="2"/>
      <c r="AZ4" s="2" t="s">
        <v>814</v>
      </c>
      <c r="BA4" s="2">
        <v>1</v>
      </c>
      <c r="BB4" s="2"/>
      <c r="BC4" s="2"/>
      <c r="BD4" s="2"/>
      <c r="BE4" s="20" t="s">
        <v>225</v>
      </c>
      <c r="BF4" s="20">
        <v>1</v>
      </c>
      <c r="BG4" s="2"/>
      <c r="BH4" s="2"/>
      <c r="BI4" s="2"/>
      <c r="BJ4" s="2" t="s">
        <v>281</v>
      </c>
      <c r="BK4" s="1"/>
      <c r="BL4" s="2"/>
      <c r="BM4" s="2"/>
      <c r="BN4" s="2"/>
      <c r="BO4" s="2" t="s">
        <v>228</v>
      </c>
      <c r="BP4" s="2">
        <v>1</v>
      </c>
      <c r="BQ4" s="2"/>
      <c r="BR4" s="2"/>
      <c r="BS4" s="2"/>
      <c r="BT4" s="20" t="s">
        <v>230</v>
      </c>
      <c r="BU4" s="20">
        <v>0.75</v>
      </c>
      <c r="BV4" s="2"/>
      <c r="BW4" s="2"/>
      <c r="BX4" s="2"/>
      <c r="BY4" s="2" t="s">
        <v>232</v>
      </c>
      <c r="BZ4" s="2">
        <v>1</v>
      </c>
      <c r="CA4" s="2">
        <v>38</v>
      </c>
      <c r="CB4" s="2">
        <v>38</v>
      </c>
      <c r="CC4" s="2"/>
      <c r="CD4" s="2"/>
      <c r="CE4" s="2" t="s">
        <v>282</v>
      </c>
      <c r="CF4" s="2">
        <f t="shared" si="1"/>
        <v>1</v>
      </c>
      <c r="CG4" s="2"/>
      <c r="CH4" s="2"/>
      <c r="CI4" s="2"/>
      <c r="CJ4" s="2" t="s">
        <v>237</v>
      </c>
      <c r="CK4" s="2">
        <v>1</v>
      </c>
      <c r="CL4" s="2"/>
      <c r="CM4" s="2"/>
      <c r="CN4" s="2"/>
      <c r="CO4" s="2" t="s">
        <v>239</v>
      </c>
      <c r="CP4" s="2"/>
      <c r="CQ4" s="2"/>
      <c r="CR4" s="2"/>
      <c r="CS4" s="2"/>
      <c r="CT4" s="2" t="s">
        <v>283</v>
      </c>
      <c r="CU4" s="2"/>
      <c r="CV4" s="2"/>
      <c r="CW4" s="2"/>
      <c r="CX4" s="2"/>
      <c r="CY4" s="2" t="s">
        <v>243</v>
      </c>
      <c r="CZ4" s="2"/>
      <c r="DA4" s="2"/>
      <c r="DB4" s="2"/>
      <c r="DC4" s="2"/>
      <c r="DD4" s="2" t="s">
        <v>245</v>
      </c>
      <c r="DE4" s="2">
        <v>1</v>
      </c>
      <c r="DF4" s="2"/>
      <c r="DG4" s="2"/>
      <c r="DH4" s="2"/>
      <c r="DI4" s="2" t="s">
        <v>247</v>
      </c>
      <c r="DJ4" s="2">
        <v>1</v>
      </c>
      <c r="DK4" s="2"/>
      <c r="DL4" s="2"/>
      <c r="DM4" s="2"/>
      <c r="DN4" s="2" t="s">
        <v>284</v>
      </c>
      <c r="DO4" s="2">
        <v>1</v>
      </c>
      <c r="DP4" s="2">
        <v>32</v>
      </c>
      <c r="DQ4" s="2">
        <v>27</v>
      </c>
      <c r="DR4" s="2"/>
      <c r="DS4" s="2"/>
      <c r="DT4" s="2" t="s">
        <v>285</v>
      </c>
      <c r="DU4" s="2">
        <f t="shared" si="2"/>
        <v>0.84375</v>
      </c>
      <c r="DV4" s="2">
        <v>2</v>
      </c>
      <c r="DW4" s="2">
        <v>2</v>
      </c>
      <c r="DX4" s="2"/>
      <c r="DY4" s="2"/>
      <c r="DZ4" s="2" t="s">
        <v>252</v>
      </c>
      <c r="EA4" s="2">
        <f t="shared" si="3"/>
        <v>1</v>
      </c>
      <c r="EB4" s="2">
        <v>7</v>
      </c>
      <c r="EC4" s="2">
        <v>7</v>
      </c>
      <c r="ED4" s="2"/>
      <c r="EE4" s="2"/>
      <c r="EF4" s="2" t="s">
        <v>286</v>
      </c>
      <c r="EG4" s="2">
        <f t="shared" si="4"/>
        <v>1</v>
      </c>
      <c r="EH4" s="2"/>
      <c r="EI4" s="2"/>
      <c r="EJ4" s="2"/>
      <c r="EK4" s="2" t="s">
        <v>420</v>
      </c>
      <c r="EL4">
        <v>0.75</v>
      </c>
      <c r="EM4" s="2"/>
      <c r="EN4" s="2"/>
      <c r="EO4" s="2"/>
      <c r="EP4" s="2" t="s">
        <v>257</v>
      </c>
      <c r="EQ4" s="2">
        <v>0</v>
      </c>
      <c r="ER4" s="2"/>
      <c r="ES4" s="2"/>
      <c r="ET4" s="2"/>
      <c r="EU4" s="2"/>
      <c r="EV4" s="2" t="s">
        <v>259</v>
      </c>
      <c r="EW4" s="2"/>
      <c r="EX4" s="2"/>
      <c r="EY4" s="2"/>
      <c r="EZ4" s="2"/>
      <c r="FA4" s="2" t="s">
        <v>261</v>
      </c>
      <c r="FB4" s="2">
        <v>1</v>
      </c>
      <c r="FC4" s="2"/>
      <c r="FD4" s="2"/>
      <c r="FE4" s="2"/>
      <c r="FF4" s="2" t="s">
        <v>263</v>
      </c>
      <c r="FG4" s="2">
        <v>1</v>
      </c>
      <c r="FH4" s="2"/>
      <c r="FI4" s="2"/>
      <c r="FJ4" s="2"/>
      <c r="FK4" s="2" t="s">
        <v>511</v>
      </c>
      <c r="FL4" s="2">
        <v>1</v>
      </c>
      <c r="FM4" s="2"/>
      <c r="FN4" s="2"/>
      <c r="FO4" s="2"/>
      <c r="FP4" s="2" t="s">
        <v>266</v>
      </c>
      <c r="FQ4" s="2">
        <v>1</v>
      </c>
      <c r="FR4" s="2"/>
      <c r="FS4" s="2"/>
      <c r="FT4" s="2"/>
      <c r="FU4" s="2" t="s">
        <v>803</v>
      </c>
      <c r="FV4" s="2">
        <v>0.75</v>
      </c>
      <c r="FW4" s="2"/>
      <c r="FX4" s="2"/>
      <c r="FY4" s="2"/>
      <c r="FZ4" s="2" t="s">
        <v>287</v>
      </c>
      <c r="GA4" s="2">
        <v>1</v>
      </c>
      <c r="GB4" s="2"/>
      <c r="GC4" s="2"/>
      <c r="GD4" s="2"/>
      <c r="GE4" s="2" t="s">
        <v>800</v>
      </c>
      <c r="GF4" s="2">
        <v>0.75</v>
      </c>
      <c r="GG4" s="2"/>
      <c r="GH4" s="2"/>
      <c r="GI4" s="2"/>
      <c r="GJ4" s="2" t="s">
        <v>274</v>
      </c>
      <c r="GK4" s="2"/>
      <c r="GL4" s="2">
        <v>294</v>
      </c>
      <c r="GM4" s="2">
        <v>10</v>
      </c>
      <c r="GN4" s="2"/>
      <c r="GO4" s="2"/>
      <c r="GP4" s="2" t="s">
        <v>851</v>
      </c>
      <c r="GQ4" s="19">
        <f t="shared" si="5"/>
        <v>0.96598639455782309</v>
      </c>
      <c r="GR4" s="2"/>
      <c r="GS4" s="2"/>
      <c r="GT4" s="2"/>
      <c r="GU4" s="2" t="s">
        <v>277</v>
      </c>
      <c r="GV4" s="2">
        <v>1</v>
      </c>
      <c r="GW4" s="2">
        <f t="shared" si="6"/>
        <v>90.391915694849374</v>
      </c>
    </row>
    <row r="5" spans="1:205" x14ac:dyDescent="0.25">
      <c r="A5" s="2" t="s">
        <v>289</v>
      </c>
      <c r="B5" s="3" t="s">
        <v>290</v>
      </c>
      <c r="C5" s="2">
        <v>3</v>
      </c>
      <c r="D5" s="2">
        <v>3</v>
      </c>
      <c r="E5" s="2"/>
      <c r="F5" s="2"/>
      <c r="G5" s="2" t="s">
        <v>291</v>
      </c>
      <c r="H5" s="2">
        <f t="shared" si="0"/>
        <v>1</v>
      </c>
      <c r="I5" s="2">
        <v>0</v>
      </c>
      <c r="J5" s="2">
        <v>0</v>
      </c>
      <c r="K5" s="2"/>
      <c r="L5" s="2"/>
      <c r="M5" s="2" t="s">
        <v>209</v>
      </c>
      <c r="N5" s="2"/>
      <c r="O5" s="2">
        <v>0</v>
      </c>
      <c r="P5" s="2">
        <v>0</v>
      </c>
      <c r="Q5" s="2"/>
      <c r="R5" s="2"/>
      <c r="S5" s="2" t="s">
        <v>212</v>
      </c>
      <c r="T5" s="2"/>
      <c r="U5" s="2">
        <v>0</v>
      </c>
      <c r="V5" s="2">
        <v>0</v>
      </c>
      <c r="W5" s="2"/>
      <c r="X5" s="2"/>
      <c r="Y5" s="2" t="s">
        <v>212</v>
      </c>
      <c r="Z5" s="2"/>
      <c r="AA5" s="2">
        <v>0</v>
      </c>
      <c r="AB5" s="2">
        <v>0</v>
      </c>
      <c r="AC5" s="2"/>
      <c r="AD5" s="2"/>
      <c r="AE5" s="2" t="s">
        <v>216</v>
      </c>
      <c r="AF5" s="2"/>
      <c r="AG5" s="2">
        <v>0</v>
      </c>
      <c r="AH5" s="2">
        <v>0</v>
      </c>
      <c r="AI5" s="2"/>
      <c r="AJ5" s="2"/>
      <c r="AK5" s="2" t="s">
        <v>212</v>
      </c>
      <c r="AL5" s="2"/>
      <c r="AM5" s="2"/>
      <c r="AN5" s="2"/>
      <c r="AO5" s="2"/>
      <c r="AP5" s="2" t="s">
        <v>292</v>
      </c>
      <c r="AQ5" s="2">
        <v>0.75</v>
      </c>
      <c r="AR5" s="2"/>
      <c r="AS5" s="2"/>
      <c r="AT5" s="2"/>
      <c r="AU5" s="2" t="s">
        <v>221</v>
      </c>
      <c r="AV5" s="2">
        <v>1</v>
      </c>
      <c r="AW5" s="2"/>
      <c r="AX5" s="2"/>
      <c r="AY5" s="2"/>
      <c r="AZ5" s="2" t="s">
        <v>293</v>
      </c>
      <c r="BA5" s="2"/>
      <c r="BB5" s="2"/>
      <c r="BC5" s="2"/>
      <c r="BD5" s="2"/>
      <c r="BE5" s="20" t="s">
        <v>225</v>
      </c>
      <c r="BF5" s="19">
        <v>1</v>
      </c>
      <c r="BG5" s="2"/>
      <c r="BH5" s="2"/>
      <c r="BI5" s="2"/>
      <c r="BJ5" s="2" t="s">
        <v>281</v>
      </c>
      <c r="BK5" s="1"/>
      <c r="BL5" s="2"/>
      <c r="BM5" s="2"/>
      <c r="BN5" s="2"/>
      <c r="BO5" s="2" t="s">
        <v>228</v>
      </c>
      <c r="BP5" s="2">
        <v>1</v>
      </c>
      <c r="BQ5" s="2"/>
      <c r="BR5" s="2"/>
      <c r="BS5" s="2"/>
      <c r="BT5" s="20" t="s">
        <v>230</v>
      </c>
      <c r="BU5" s="20">
        <v>0.75</v>
      </c>
      <c r="BV5" s="2"/>
      <c r="BW5" s="2"/>
      <c r="BX5" s="2"/>
      <c r="BY5" s="2" t="s">
        <v>232</v>
      </c>
      <c r="BZ5" s="2">
        <v>1</v>
      </c>
      <c r="CA5" s="2">
        <v>33</v>
      </c>
      <c r="CB5" s="2">
        <v>33</v>
      </c>
      <c r="CC5" s="2"/>
      <c r="CD5" s="2"/>
      <c r="CE5" s="2" t="s">
        <v>294</v>
      </c>
      <c r="CF5" s="2">
        <f t="shared" si="1"/>
        <v>1</v>
      </c>
      <c r="CG5" s="2"/>
      <c r="CH5" s="2"/>
      <c r="CI5" s="2"/>
      <c r="CJ5" s="2" t="s">
        <v>237</v>
      </c>
      <c r="CK5" s="2">
        <v>1</v>
      </c>
      <c r="CL5" s="2"/>
      <c r="CM5" s="2"/>
      <c r="CN5" s="2"/>
      <c r="CO5" s="2" t="s">
        <v>239</v>
      </c>
      <c r="CP5" s="2"/>
      <c r="CQ5" s="2"/>
      <c r="CR5" s="2"/>
      <c r="CS5" s="2"/>
      <c r="CT5" s="2" t="s">
        <v>283</v>
      </c>
      <c r="CU5" s="2"/>
      <c r="CV5" s="2"/>
      <c r="CW5" s="2"/>
      <c r="CX5" s="2"/>
      <c r="CY5" s="2" t="s">
        <v>243</v>
      </c>
      <c r="CZ5" s="2"/>
      <c r="DA5" s="2"/>
      <c r="DB5" s="2"/>
      <c r="DC5" s="2"/>
      <c r="DD5" s="2" t="s">
        <v>245</v>
      </c>
      <c r="DE5" s="2">
        <v>1</v>
      </c>
      <c r="DF5" s="2"/>
      <c r="DG5" s="2"/>
      <c r="DH5" s="2"/>
      <c r="DI5" s="2" t="s">
        <v>247</v>
      </c>
      <c r="DJ5" s="2">
        <v>1</v>
      </c>
      <c r="DK5" s="2"/>
      <c r="DL5" s="2"/>
      <c r="DM5" s="2"/>
      <c r="DN5" s="20" t="s">
        <v>817</v>
      </c>
      <c r="DO5" s="2">
        <v>1</v>
      </c>
      <c r="DP5" s="2">
        <v>29</v>
      </c>
      <c r="DQ5" s="2">
        <v>24</v>
      </c>
      <c r="DR5" s="2"/>
      <c r="DS5" s="2"/>
      <c r="DT5" s="2" t="s">
        <v>285</v>
      </c>
      <c r="DU5" s="2">
        <f t="shared" si="2"/>
        <v>0.82758620689655171</v>
      </c>
      <c r="DV5" s="2">
        <v>2</v>
      </c>
      <c r="DW5" s="2">
        <v>2</v>
      </c>
      <c r="DX5" s="2"/>
      <c r="DY5" s="2"/>
      <c r="DZ5" s="2" t="s">
        <v>252</v>
      </c>
      <c r="EA5" s="2">
        <f t="shared" si="3"/>
        <v>1</v>
      </c>
      <c r="EB5" s="2">
        <v>5</v>
      </c>
      <c r="EC5" s="2">
        <v>5</v>
      </c>
      <c r="ED5" s="2"/>
      <c r="EE5" s="2"/>
      <c r="EF5" s="2" t="s">
        <v>295</v>
      </c>
      <c r="EG5" s="2">
        <f t="shared" si="4"/>
        <v>1</v>
      </c>
      <c r="EH5" s="2"/>
      <c r="EI5" s="2"/>
      <c r="EJ5" s="2"/>
      <c r="EK5" s="2" t="s">
        <v>420</v>
      </c>
      <c r="EL5">
        <v>0.75</v>
      </c>
      <c r="EM5" s="2"/>
      <c r="EN5" s="2"/>
      <c r="EO5" s="2"/>
      <c r="EP5" s="2" t="s">
        <v>257</v>
      </c>
      <c r="EQ5" s="2">
        <v>0</v>
      </c>
      <c r="ER5" s="2"/>
      <c r="ES5" s="2"/>
      <c r="ET5" s="2"/>
      <c r="EU5" s="2"/>
      <c r="EV5" s="2" t="s">
        <v>259</v>
      </c>
      <c r="EW5" s="2"/>
      <c r="EX5" s="2"/>
      <c r="EY5" s="2"/>
      <c r="EZ5" s="2"/>
      <c r="FA5" s="2" t="s">
        <v>261</v>
      </c>
      <c r="FB5" s="2">
        <v>1</v>
      </c>
      <c r="FC5" s="2"/>
      <c r="FD5" s="2"/>
      <c r="FE5" s="2"/>
      <c r="FF5" s="2" t="s">
        <v>263</v>
      </c>
      <c r="FG5" s="2">
        <v>1</v>
      </c>
      <c r="FH5" s="2"/>
      <c r="FI5" s="2"/>
      <c r="FJ5" s="2"/>
      <c r="FK5" s="2" t="s">
        <v>511</v>
      </c>
      <c r="FL5" s="2">
        <v>1</v>
      </c>
      <c r="FM5" s="2"/>
      <c r="FN5" s="2"/>
      <c r="FO5" s="2"/>
      <c r="FP5" s="2" t="s">
        <v>266</v>
      </c>
      <c r="FQ5" s="2">
        <v>1</v>
      </c>
      <c r="FR5" s="2"/>
      <c r="FS5" s="2"/>
      <c r="FT5" s="2"/>
      <c r="FU5" s="2" t="s">
        <v>268</v>
      </c>
      <c r="FV5" s="2"/>
      <c r="FW5" s="2"/>
      <c r="FX5" s="2"/>
      <c r="FY5" s="2"/>
      <c r="FZ5" s="2" t="s">
        <v>270</v>
      </c>
      <c r="GA5" s="2"/>
      <c r="GB5" s="2"/>
      <c r="GC5" s="2"/>
      <c r="GD5" s="2"/>
      <c r="GE5" s="2" t="s">
        <v>272</v>
      </c>
      <c r="GF5" s="2"/>
      <c r="GG5" s="2"/>
      <c r="GH5" s="2"/>
      <c r="GI5" s="2"/>
      <c r="GJ5" s="2" t="s">
        <v>274</v>
      </c>
      <c r="GK5" s="2"/>
      <c r="GL5" s="2">
        <v>297</v>
      </c>
      <c r="GM5" s="2">
        <v>9</v>
      </c>
      <c r="GN5" s="2"/>
      <c r="GO5" s="2"/>
      <c r="GP5" s="2" t="s">
        <v>852</v>
      </c>
      <c r="GQ5" s="19">
        <f t="shared" si="5"/>
        <v>0.96969696969696972</v>
      </c>
      <c r="GR5" s="2"/>
      <c r="GS5" s="2"/>
      <c r="GT5" s="2"/>
      <c r="GU5" s="2" t="s">
        <v>296</v>
      </c>
      <c r="GV5" s="2">
        <v>1</v>
      </c>
      <c r="GW5" s="2">
        <f t="shared" si="6"/>
        <v>91.50992685475444</v>
      </c>
    </row>
    <row r="6" spans="1:205" x14ac:dyDescent="0.25">
      <c r="A6" s="2" t="s">
        <v>297</v>
      </c>
      <c r="B6" s="3" t="s">
        <v>298</v>
      </c>
      <c r="C6" s="2">
        <v>16</v>
      </c>
      <c r="D6" s="2">
        <v>8</v>
      </c>
      <c r="E6" s="2"/>
      <c r="F6" s="2"/>
      <c r="G6" s="2" t="s">
        <v>299</v>
      </c>
      <c r="H6" s="2">
        <f t="shared" si="0"/>
        <v>0.5</v>
      </c>
      <c r="I6" s="2">
        <v>0</v>
      </c>
      <c r="J6" s="2">
        <v>0</v>
      </c>
      <c r="K6" s="2"/>
      <c r="L6" s="2"/>
      <c r="M6" s="2" t="s">
        <v>209</v>
      </c>
      <c r="N6" s="2"/>
      <c r="O6" s="2">
        <v>1</v>
      </c>
      <c r="P6" s="2">
        <v>0</v>
      </c>
      <c r="Q6" s="2"/>
      <c r="R6" s="2"/>
      <c r="S6" s="2" t="s">
        <v>806</v>
      </c>
      <c r="T6" s="2">
        <v>0</v>
      </c>
      <c r="U6" s="2">
        <v>1</v>
      </c>
      <c r="V6" s="2">
        <v>0</v>
      </c>
      <c r="W6" s="2"/>
      <c r="X6" s="2"/>
      <c r="Y6" s="20" t="s">
        <v>807</v>
      </c>
      <c r="Z6" s="2">
        <v>0.75</v>
      </c>
      <c r="AA6" s="2">
        <v>0</v>
      </c>
      <c r="AB6" s="2">
        <v>0</v>
      </c>
      <c r="AC6" s="2"/>
      <c r="AD6" s="2"/>
      <c r="AE6" s="2" t="s">
        <v>216</v>
      </c>
      <c r="AF6" s="2"/>
      <c r="AG6" s="2">
        <v>1</v>
      </c>
      <c r="AH6" s="2">
        <v>0</v>
      </c>
      <c r="AI6" s="2"/>
      <c r="AJ6" s="2"/>
      <c r="AK6" s="2" t="s">
        <v>807</v>
      </c>
      <c r="AL6" s="2">
        <v>0.75</v>
      </c>
      <c r="AM6" s="2"/>
      <c r="AN6" s="2"/>
      <c r="AO6" s="2"/>
      <c r="AP6" s="2" t="s">
        <v>300</v>
      </c>
      <c r="AQ6" s="2">
        <v>0.75</v>
      </c>
      <c r="AR6" s="2"/>
      <c r="AS6" s="2"/>
      <c r="AT6" s="2"/>
      <c r="AU6" s="2" t="s">
        <v>301</v>
      </c>
      <c r="AV6" s="2">
        <v>1</v>
      </c>
      <c r="AW6" s="2"/>
      <c r="AX6" s="2"/>
      <c r="AY6" s="2"/>
      <c r="AZ6" s="2" t="s">
        <v>293</v>
      </c>
      <c r="BA6" s="2"/>
      <c r="BB6" s="2"/>
      <c r="BC6" s="2"/>
      <c r="BD6" s="2"/>
      <c r="BE6" s="20" t="s">
        <v>225</v>
      </c>
      <c r="BF6" s="19">
        <v>1</v>
      </c>
      <c r="BG6" s="2"/>
      <c r="BH6" s="2"/>
      <c r="BI6" s="2"/>
      <c r="BJ6" s="2" t="s">
        <v>281</v>
      </c>
      <c r="BK6" s="1"/>
      <c r="BL6" s="2"/>
      <c r="BM6" s="2"/>
      <c r="BN6" s="2"/>
      <c r="BO6" s="2" t="s">
        <v>302</v>
      </c>
      <c r="BP6" s="2">
        <v>1</v>
      </c>
      <c r="BQ6" s="2"/>
      <c r="BR6" s="2"/>
      <c r="BS6" s="2"/>
      <c r="BT6" s="20" t="s">
        <v>230</v>
      </c>
      <c r="BU6" s="20">
        <v>0.75</v>
      </c>
      <c r="BV6" s="2"/>
      <c r="BW6" s="2"/>
      <c r="BX6" s="2"/>
      <c r="BY6" s="2" t="s">
        <v>232</v>
      </c>
      <c r="BZ6" s="2">
        <v>1</v>
      </c>
      <c r="CA6" s="2">
        <v>206</v>
      </c>
      <c r="CB6" s="2">
        <v>206</v>
      </c>
      <c r="CC6" s="2"/>
      <c r="CD6" s="2"/>
      <c r="CE6" s="2" t="s">
        <v>303</v>
      </c>
      <c r="CF6" s="2">
        <f t="shared" si="1"/>
        <v>1</v>
      </c>
      <c r="CG6" s="2"/>
      <c r="CH6" s="2"/>
      <c r="CI6" s="2"/>
      <c r="CJ6" s="2" t="s">
        <v>237</v>
      </c>
      <c r="CK6" s="2">
        <v>1</v>
      </c>
      <c r="CL6" s="2"/>
      <c r="CM6" s="2"/>
      <c r="CN6" s="2"/>
      <c r="CO6" s="2" t="s">
        <v>239</v>
      </c>
      <c r="CP6" s="2"/>
      <c r="CQ6" s="2"/>
      <c r="CR6" s="2"/>
      <c r="CS6" s="2"/>
      <c r="CT6" s="2" t="s">
        <v>241</v>
      </c>
      <c r="CU6" s="2">
        <v>1</v>
      </c>
      <c r="CV6" s="2"/>
      <c r="CW6" s="2"/>
      <c r="CX6" s="2"/>
      <c r="CY6" s="2" t="s">
        <v>304</v>
      </c>
      <c r="CZ6" s="2"/>
      <c r="DA6" s="2"/>
      <c r="DB6" s="2"/>
      <c r="DC6" s="2"/>
      <c r="DD6" s="2" t="s">
        <v>245</v>
      </c>
      <c r="DE6" s="2">
        <v>1</v>
      </c>
      <c r="DF6" s="2"/>
      <c r="DG6" s="2"/>
      <c r="DH6" s="2"/>
      <c r="DI6" s="2" t="s">
        <v>247</v>
      </c>
      <c r="DJ6" s="2">
        <v>1</v>
      </c>
      <c r="DK6" s="2"/>
      <c r="DL6" s="2"/>
      <c r="DM6" s="2"/>
      <c r="DN6" s="20" t="s">
        <v>817</v>
      </c>
      <c r="DO6" s="2">
        <v>1</v>
      </c>
      <c r="DP6" s="2">
        <v>218</v>
      </c>
      <c r="DQ6" s="2">
        <v>198</v>
      </c>
      <c r="DR6" s="2"/>
      <c r="DS6" s="2"/>
      <c r="DT6" s="2" t="s">
        <v>305</v>
      </c>
      <c r="DU6" s="2">
        <f t="shared" si="2"/>
        <v>0.90825688073394495</v>
      </c>
      <c r="DV6" s="2">
        <v>2</v>
      </c>
      <c r="DW6" s="2">
        <v>2</v>
      </c>
      <c r="DX6" s="2"/>
      <c r="DY6" s="2"/>
      <c r="DZ6" s="2" t="s">
        <v>252</v>
      </c>
      <c r="EA6" s="2">
        <f t="shared" si="3"/>
        <v>1</v>
      </c>
      <c r="EB6" s="2">
        <v>19</v>
      </c>
      <c r="EC6" s="2">
        <v>10</v>
      </c>
      <c r="ED6" s="2"/>
      <c r="EE6" s="2"/>
      <c r="EF6" s="2" t="s">
        <v>306</v>
      </c>
      <c r="EG6" s="2">
        <f t="shared" si="4"/>
        <v>0.52631578947368418</v>
      </c>
      <c r="EH6" s="2"/>
      <c r="EI6" s="2"/>
      <c r="EJ6" s="2"/>
      <c r="EK6" s="2" t="s">
        <v>420</v>
      </c>
      <c r="EL6">
        <v>0.75</v>
      </c>
      <c r="EM6" s="2"/>
      <c r="EN6" s="2"/>
      <c r="EO6" s="2"/>
      <c r="EP6" s="2" t="s">
        <v>307</v>
      </c>
      <c r="EQ6" s="2">
        <v>0</v>
      </c>
      <c r="ER6" s="2">
        <v>6</v>
      </c>
      <c r="ES6" s="2">
        <v>0</v>
      </c>
      <c r="ET6" s="2"/>
      <c r="EU6" s="2"/>
      <c r="EV6" s="2" t="s">
        <v>308</v>
      </c>
      <c r="EW6" s="2">
        <f xml:space="preserve"> ES6/ER6</f>
        <v>0</v>
      </c>
      <c r="EX6" s="2"/>
      <c r="EY6" s="2"/>
      <c r="EZ6" s="2"/>
      <c r="FA6" s="2" t="s">
        <v>261</v>
      </c>
      <c r="FB6" s="2">
        <v>1</v>
      </c>
      <c r="FC6" s="2"/>
      <c r="FD6" s="2"/>
      <c r="FE6" s="2"/>
      <c r="FF6" s="2" t="s">
        <v>263</v>
      </c>
      <c r="FG6" s="2">
        <v>1</v>
      </c>
      <c r="FH6" s="2"/>
      <c r="FI6" s="2"/>
      <c r="FJ6" s="2"/>
      <c r="FK6" s="2" t="s">
        <v>511</v>
      </c>
      <c r="FL6" s="2">
        <v>1</v>
      </c>
      <c r="FM6" s="2"/>
      <c r="FN6" s="2"/>
      <c r="FO6" s="2"/>
      <c r="FP6" s="2" t="s">
        <v>266</v>
      </c>
      <c r="FQ6" s="2">
        <v>1</v>
      </c>
      <c r="FR6" s="2"/>
      <c r="FS6" s="2"/>
      <c r="FT6" s="2"/>
      <c r="FU6" s="2" t="s">
        <v>268</v>
      </c>
      <c r="FV6" s="2"/>
      <c r="FW6" s="2"/>
      <c r="FX6" s="2"/>
      <c r="FY6" s="2"/>
      <c r="FZ6" s="2" t="s">
        <v>270</v>
      </c>
      <c r="GA6" s="2"/>
      <c r="GB6" s="2"/>
      <c r="GC6" s="2"/>
      <c r="GD6" s="2"/>
      <c r="GE6" s="2" t="s">
        <v>272</v>
      </c>
      <c r="GF6" s="2"/>
      <c r="GG6" s="2"/>
      <c r="GH6" s="2"/>
      <c r="GI6" s="2"/>
      <c r="GJ6" s="2" t="s">
        <v>274</v>
      </c>
      <c r="GK6" s="2"/>
      <c r="GL6">
        <v>544</v>
      </c>
      <c r="GM6">
        <v>17</v>
      </c>
      <c r="GN6" s="2"/>
      <c r="GO6" s="2"/>
      <c r="GP6" s="20" t="s">
        <v>853</v>
      </c>
      <c r="GQ6">
        <f t="shared" ref="GQ6:GQ41" si="7">(GL6-GM6)/GL6</f>
        <v>0.96875</v>
      </c>
      <c r="GR6" s="2"/>
      <c r="GS6" s="2"/>
      <c r="GT6" s="2"/>
      <c r="GU6" s="2" t="s">
        <v>277</v>
      </c>
      <c r="GV6" s="2">
        <v>1</v>
      </c>
      <c r="GW6" s="2">
        <f t="shared" si="6"/>
        <v>80.904723822170098</v>
      </c>
    </row>
    <row r="7" spans="1:205" x14ac:dyDescent="0.25">
      <c r="A7" s="2" t="s">
        <v>309</v>
      </c>
      <c r="B7" s="3" t="s">
        <v>310</v>
      </c>
      <c r="C7" s="2">
        <v>3</v>
      </c>
      <c r="D7" s="2">
        <v>3</v>
      </c>
      <c r="E7" s="2"/>
      <c r="F7" s="2"/>
      <c r="G7" s="2" t="s">
        <v>311</v>
      </c>
      <c r="H7" s="2">
        <f t="shared" si="0"/>
        <v>1</v>
      </c>
      <c r="I7" s="2">
        <v>0</v>
      </c>
      <c r="J7" s="2">
        <v>0</v>
      </c>
      <c r="K7" s="2"/>
      <c r="L7" s="2"/>
      <c r="M7" s="2" t="s">
        <v>209</v>
      </c>
      <c r="N7" s="2"/>
      <c r="O7" s="2">
        <v>0</v>
      </c>
      <c r="P7" s="2">
        <v>0</v>
      </c>
      <c r="Q7" s="2"/>
      <c r="R7" s="2"/>
      <c r="S7" s="2" t="s">
        <v>212</v>
      </c>
      <c r="T7" s="2"/>
      <c r="U7" s="2">
        <v>0</v>
      </c>
      <c r="V7" s="2">
        <v>0</v>
      </c>
      <c r="W7" s="2"/>
      <c r="X7" s="2"/>
      <c r="Y7" s="2" t="s">
        <v>212</v>
      </c>
      <c r="Z7" s="2"/>
      <c r="AA7" s="2">
        <v>0</v>
      </c>
      <c r="AB7" s="2">
        <v>0</v>
      </c>
      <c r="AC7" s="2"/>
      <c r="AD7" s="2"/>
      <c r="AE7" s="2" t="s">
        <v>216</v>
      </c>
      <c r="AF7" s="2"/>
      <c r="AG7" s="2">
        <v>0</v>
      </c>
      <c r="AH7" s="2">
        <v>0</v>
      </c>
      <c r="AI7" s="2"/>
      <c r="AJ7" s="2"/>
      <c r="AK7" s="2" t="s">
        <v>212</v>
      </c>
      <c r="AL7" s="2"/>
      <c r="AM7" s="2"/>
      <c r="AN7" s="2"/>
      <c r="AO7" s="2"/>
      <c r="AP7" s="2" t="s">
        <v>312</v>
      </c>
      <c r="AQ7" s="2">
        <v>0.75</v>
      </c>
      <c r="AR7" s="2"/>
      <c r="AS7" s="2"/>
      <c r="AT7" s="2"/>
      <c r="AU7" s="2" t="s">
        <v>301</v>
      </c>
      <c r="AV7" s="2">
        <v>1</v>
      </c>
      <c r="AW7" s="2"/>
      <c r="AX7" s="2"/>
      <c r="AY7" s="2"/>
      <c r="AZ7" s="2" t="s">
        <v>293</v>
      </c>
      <c r="BA7" s="2"/>
      <c r="BB7" s="2"/>
      <c r="BC7" s="2"/>
      <c r="BD7" s="2"/>
      <c r="BE7" s="20" t="s">
        <v>225</v>
      </c>
      <c r="BF7" s="19">
        <v>1</v>
      </c>
      <c r="BG7" s="2"/>
      <c r="BH7" s="2"/>
      <c r="BI7" s="2"/>
      <c r="BJ7" s="2" t="s">
        <v>281</v>
      </c>
      <c r="BK7" s="1"/>
      <c r="BL7" s="2"/>
      <c r="BM7" s="2"/>
      <c r="BN7" s="2"/>
      <c r="BO7" s="2" t="s">
        <v>313</v>
      </c>
      <c r="BP7" s="2">
        <v>0.75</v>
      </c>
      <c r="BQ7" s="2"/>
      <c r="BR7" s="2"/>
      <c r="BS7" s="2"/>
      <c r="BT7" s="20" t="s">
        <v>230</v>
      </c>
      <c r="BU7" s="20">
        <v>0.75</v>
      </c>
      <c r="BV7" s="2"/>
      <c r="BW7" s="2"/>
      <c r="BX7" s="2"/>
      <c r="BY7" s="2" t="s">
        <v>232</v>
      </c>
      <c r="BZ7" s="2">
        <v>1</v>
      </c>
      <c r="CA7" s="2">
        <v>37</v>
      </c>
      <c r="CB7" s="2">
        <v>37</v>
      </c>
      <c r="CC7" s="2"/>
      <c r="CD7" s="2"/>
      <c r="CE7" s="2" t="s">
        <v>314</v>
      </c>
      <c r="CF7" s="2">
        <f t="shared" si="1"/>
        <v>1</v>
      </c>
      <c r="CG7" s="2"/>
      <c r="CH7" s="2"/>
      <c r="CI7" s="2"/>
      <c r="CJ7" s="2" t="s">
        <v>315</v>
      </c>
      <c r="CK7" s="2">
        <v>1</v>
      </c>
      <c r="CL7" s="2"/>
      <c r="CM7" s="2"/>
      <c r="CN7" s="2"/>
      <c r="CO7" s="2" t="s">
        <v>239</v>
      </c>
      <c r="CP7" s="2"/>
      <c r="CQ7" s="2"/>
      <c r="CR7" s="2"/>
      <c r="CS7" s="2"/>
      <c r="CT7" s="2" t="s">
        <v>283</v>
      </c>
      <c r="CU7" s="2"/>
      <c r="CV7" s="2"/>
      <c r="CW7" s="2"/>
      <c r="CX7" s="2"/>
      <c r="CY7" s="2" t="s">
        <v>243</v>
      </c>
      <c r="CZ7" s="2"/>
      <c r="DA7" s="2"/>
      <c r="DB7" s="2"/>
      <c r="DC7" s="2"/>
      <c r="DD7" s="2" t="s">
        <v>245</v>
      </c>
      <c r="DE7" s="2">
        <v>1</v>
      </c>
      <c r="DF7" s="2"/>
      <c r="DG7" s="2"/>
      <c r="DH7" s="2"/>
      <c r="DI7" s="2" t="s">
        <v>247</v>
      </c>
      <c r="DJ7" s="2">
        <v>1</v>
      </c>
      <c r="DK7" s="2"/>
      <c r="DL7" s="2"/>
      <c r="DM7" s="2"/>
      <c r="DN7" s="20" t="s">
        <v>817</v>
      </c>
      <c r="DO7" s="2">
        <v>1</v>
      </c>
      <c r="DP7" s="2">
        <v>36</v>
      </c>
      <c r="DQ7" s="2">
        <v>31</v>
      </c>
      <c r="DR7" s="2"/>
      <c r="DS7" s="2"/>
      <c r="DT7" s="2" t="s">
        <v>316</v>
      </c>
      <c r="DU7" s="2">
        <f t="shared" si="2"/>
        <v>0.86111111111111116</v>
      </c>
      <c r="DV7" s="2">
        <v>2</v>
      </c>
      <c r="DW7" s="2">
        <v>2</v>
      </c>
      <c r="DX7" s="2"/>
      <c r="DY7" s="2"/>
      <c r="DZ7" s="2" t="s">
        <v>252</v>
      </c>
      <c r="EA7" s="2">
        <f t="shared" si="3"/>
        <v>1</v>
      </c>
      <c r="EB7" s="2">
        <v>4</v>
      </c>
      <c r="EC7" s="2">
        <v>4</v>
      </c>
      <c r="ED7" s="2"/>
      <c r="EE7" s="2"/>
      <c r="EF7" s="2" t="s">
        <v>317</v>
      </c>
      <c r="EG7" s="2">
        <f t="shared" si="4"/>
        <v>1</v>
      </c>
      <c r="EH7" s="2"/>
      <c r="EI7" s="2"/>
      <c r="EJ7" s="2"/>
      <c r="EK7" s="2" t="s">
        <v>420</v>
      </c>
      <c r="EL7">
        <v>0.75</v>
      </c>
      <c r="EM7" s="2"/>
      <c r="EN7" s="2"/>
      <c r="EO7" s="2"/>
      <c r="EP7" s="2" t="s">
        <v>307</v>
      </c>
      <c r="EQ7" s="2">
        <v>0</v>
      </c>
      <c r="ER7" s="2">
        <v>0</v>
      </c>
      <c r="ES7" s="2">
        <v>0</v>
      </c>
      <c r="ET7" s="2"/>
      <c r="EU7" s="2"/>
      <c r="EV7" s="2" t="s">
        <v>318</v>
      </c>
      <c r="EW7" s="2"/>
      <c r="EX7" s="2"/>
      <c r="EY7" s="2"/>
      <c r="EZ7" s="2"/>
      <c r="FA7" s="2" t="s">
        <v>261</v>
      </c>
      <c r="FB7" s="2">
        <v>1</v>
      </c>
      <c r="FC7" s="2"/>
      <c r="FD7" s="2"/>
      <c r="FE7" s="2"/>
      <c r="FF7" s="2" t="s">
        <v>263</v>
      </c>
      <c r="FG7" s="2">
        <v>1</v>
      </c>
      <c r="FH7" s="2"/>
      <c r="FI7" s="2"/>
      <c r="FJ7" s="2"/>
      <c r="FK7" s="2" t="s">
        <v>511</v>
      </c>
      <c r="FL7" s="2">
        <v>1</v>
      </c>
      <c r="FM7" s="2"/>
      <c r="FN7" s="2"/>
      <c r="FO7" s="2"/>
      <c r="FP7" s="2" t="s">
        <v>266</v>
      </c>
      <c r="FQ7" s="2">
        <v>1</v>
      </c>
      <c r="FR7" s="2"/>
      <c r="FS7" s="2"/>
      <c r="FT7" s="2"/>
      <c r="FU7" s="2" t="s">
        <v>268</v>
      </c>
      <c r="FV7" s="2"/>
      <c r="FW7" s="2"/>
      <c r="FX7" s="2"/>
      <c r="FY7" s="2"/>
      <c r="FZ7" s="2" t="s">
        <v>270</v>
      </c>
      <c r="GA7" s="2"/>
      <c r="GB7" s="2"/>
      <c r="GC7" s="2"/>
      <c r="GD7" s="2"/>
      <c r="GE7" s="2" t="s">
        <v>272</v>
      </c>
      <c r="GF7" s="2"/>
      <c r="GG7" s="2"/>
      <c r="GH7" s="2"/>
      <c r="GI7" s="2"/>
      <c r="GJ7" s="2" t="s">
        <v>274</v>
      </c>
      <c r="GK7" s="2"/>
      <c r="GL7">
        <v>281</v>
      </c>
      <c r="GM7">
        <v>11</v>
      </c>
      <c r="GN7" s="2"/>
      <c r="GO7" s="2"/>
      <c r="GP7" s="20" t="s">
        <v>854</v>
      </c>
      <c r="GQ7">
        <f t="shared" si="7"/>
        <v>0.96085409252669041</v>
      </c>
      <c r="GR7" s="2"/>
      <c r="GS7" s="2"/>
      <c r="GT7" s="2"/>
      <c r="GU7" s="2" t="s">
        <v>277</v>
      </c>
      <c r="GV7" s="2">
        <v>1</v>
      </c>
      <c r="GW7" s="2">
        <f t="shared" si="6"/>
        <v>90.530283494077395</v>
      </c>
    </row>
    <row r="8" spans="1:205" x14ac:dyDescent="0.25">
      <c r="A8" s="2" t="s">
        <v>319</v>
      </c>
      <c r="B8" s="3" t="s">
        <v>320</v>
      </c>
      <c r="C8" s="2">
        <v>3</v>
      </c>
      <c r="D8" s="2">
        <v>3</v>
      </c>
      <c r="E8" s="2"/>
      <c r="F8" s="2"/>
      <c r="G8" s="2" t="s">
        <v>311</v>
      </c>
      <c r="H8" s="2">
        <f t="shared" si="0"/>
        <v>1</v>
      </c>
      <c r="I8" s="2">
        <v>0</v>
      </c>
      <c r="J8" s="2">
        <v>0</v>
      </c>
      <c r="K8" s="2"/>
      <c r="L8" s="2"/>
      <c r="M8" s="2" t="s">
        <v>209</v>
      </c>
      <c r="N8" s="2"/>
      <c r="O8" s="2">
        <v>0</v>
      </c>
      <c r="P8" s="2">
        <v>0</v>
      </c>
      <c r="Q8" s="2"/>
      <c r="R8" s="2"/>
      <c r="S8" s="2" t="s">
        <v>212</v>
      </c>
      <c r="T8" s="2"/>
      <c r="U8" s="2">
        <v>0</v>
      </c>
      <c r="V8" s="2">
        <v>0</v>
      </c>
      <c r="W8" s="2"/>
      <c r="X8" s="2"/>
      <c r="Y8" s="2" t="s">
        <v>212</v>
      </c>
      <c r="Z8" s="2"/>
      <c r="AA8" s="2">
        <v>0</v>
      </c>
      <c r="AB8" s="2">
        <v>0</v>
      </c>
      <c r="AC8" s="2"/>
      <c r="AD8" s="2"/>
      <c r="AE8" s="2" t="s">
        <v>216</v>
      </c>
      <c r="AF8" s="2"/>
      <c r="AG8" s="2">
        <v>0</v>
      </c>
      <c r="AH8" s="2">
        <v>0</v>
      </c>
      <c r="AI8" s="2"/>
      <c r="AJ8" s="2"/>
      <c r="AK8" s="2" t="s">
        <v>212</v>
      </c>
      <c r="AL8" s="2"/>
      <c r="AM8" s="2"/>
      <c r="AN8" s="2"/>
      <c r="AO8" s="2"/>
      <c r="AP8" s="2" t="s">
        <v>321</v>
      </c>
      <c r="AQ8" s="2">
        <v>0.75</v>
      </c>
      <c r="AR8" s="2"/>
      <c r="AS8" s="2"/>
      <c r="AT8" s="2"/>
      <c r="AU8" s="2" t="s">
        <v>301</v>
      </c>
      <c r="AV8" s="2">
        <v>1</v>
      </c>
      <c r="AW8" s="2"/>
      <c r="AX8" s="2"/>
      <c r="AY8" s="2"/>
      <c r="AZ8" s="2" t="s">
        <v>293</v>
      </c>
      <c r="BA8" s="2"/>
      <c r="BB8" s="2"/>
      <c r="BC8" s="2"/>
      <c r="BD8" s="2"/>
      <c r="BE8" s="20" t="s">
        <v>225</v>
      </c>
      <c r="BF8" s="19">
        <v>1</v>
      </c>
      <c r="BG8" s="2"/>
      <c r="BH8" s="2"/>
      <c r="BI8" s="2"/>
      <c r="BJ8" s="2" t="s">
        <v>281</v>
      </c>
      <c r="BK8" s="2"/>
      <c r="BL8" s="2"/>
      <c r="BM8" s="2"/>
      <c r="BN8" s="2"/>
      <c r="BO8" s="2" t="s">
        <v>313</v>
      </c>
      <c r="BP8" s="2">
        <v>0.75</v>
      </c>
      <c r="BQ8" s="2"/>
      <c r="BR8" s="2"/>
      <c r="BS8" s="2"/>
      <c r="BT8" s="20" t="s">
        <v>322</v>
      </c>
      <c r="BU8" s="20">
        <v>0.75</v>
      </c>
      <c r="BV8" s="2"/>
      <c r="BW8" s="2"/>
      <c r="BX8" s="2"/>
      <c r="BY8" s="2" t="s">
        <v>232</v>
      </c>
      <c r="BZ8" s="2">
        <v>1</v>
      </c>
      <c r="CA8" s="2">
        <v>60</v>
      </c>
      <c r="CB8" s="2">
        <v>60</v>
      </c>
      <c r="CC8" s="2"/>
      <c r="CD8" s="2"/>
      <c r="CE8" s="2" t="s">
        <v>323</v>
      </c>
      <c r="CF8" s="2">
        <f t="shared" si="1"/>
        <v>1</v>
      </c>
      <c r="CG8" s="2"/>
      <c r="CH8" s="2"/>
      <c r="CI8" s="2"/>
      <c r="CJ8" s="2" t="s">
        <v>315</v>
      </c>
      <c r="CK8" s="2">
        <v>1</v>
      </c>
      <c r="CL8" s="2"/>
      <c r="CM8" s="2"/>
      <c r="CN8" s="2"/>
      <c r="CO8" s="2" t="s">
        <v>239</v>
      </c>
      <c r="CP8" s="2"/>
      <c r="CQ8" s="2"/>
      <c r="CR8" s="2"/>
      <c r="CS8" s="2"/>
      <c r="CT8" s="2" t="s">
        <v>283</v>
      </c>
      <c r="CU8" s="2"/>
      <c r="CV8" s="2"/>
      <c r="CW8" s="2"/>
      <c r="CX8" s="2"/>
      <c r="CY8" s="2" t="s">
        <v>243</v>
      </c>
      <c r="CZ8" s="2"/>
      <c r="DA8" s="2"/>
      <c r="DB8" s="2"/>
      <c r="DC8" s="2"/>
      <c r="DD8" s="2" t="s">
        <v>245</v>
      </c>
      <c r="DE8" s="2">
        <v>1</v>
      </c>
      <c r="DF8" s="2"/>
      <c r="DG8" s="2"/>
      <c r="DH8" s="2"/>
      <c r="DI8" s="2" t="s">
        <v>247</v>
      </c>
      <c r="DJ8" s="2">
        <v>1</v>
      </c>
      <c r="DK8" s="2"/>
      <c r="DL8" s="2"/>
      <c r="DM8" s="2"/>
      <c r="DN8" s="20" t="s">
        <v>817</v>
      </c>
      <c r="DO8" s="2">
        <v>1</v>
      </c>
      <c r="DP8" s="2">
        <v>39</v>
      </c>
      <c r="DQ8" s="2">
        <v>34</v>
      </c>
      <c r="DR8" s="2"/>
      <c r="DS8" s="2"/>
      <c r="DT8" s="2" t="s">
        <v>324</v>
      </c>
      <c r="DU8" s="2">
        <f t="shared" si="2"/>
        <v>0.87179487179487181</v>
      </c>
      <c r="DV8" s="2">
        <v>2</v>
      </c>
      <c r="DW8" s="2">
        <v>2</v>
      </c>
      <c r="DX8" s="2"/>
      <c r="DY8" s="2"/>
      <c r="DZ8" s="2" t="s">
        <v>252</v>
      </c>
      <c r="EA8" s="2">
        <f t="shared" si="3"/>
        <v>1</v>
      </c>
      <c r="EB8" s="2">
        <v>9</v>
      </c>
      <c r="EC8" s="2">
        <v>9</v>
      </c>
      <c r="ED8" s="2"/>
      <c r="EE8" s="2"/>
      <c r="EF8" s="2" t="s">
        <v>325</v>
      </c>
      <c r="EG8" s="2">
        <f t="shared" si="4"/>
        <v>1</v>
      </c>
      <c r="EH8" s="2"/>
      <c r="EI8" s="2"/>
      <c r="EJ8" s="2"/>
      <c r="EK8" s="2" t="s">
        <v>420</v>
      </c>
      <c r="EL8">
        <v>0.75</v>
      </c>
      <c r="EM8" s="2"/>
      <c r="EN8" s="2"/>
      <c r="EO8" s="2"/>
      <c r="EP8" s="2" t="s">
        <v>307</v>
      </c>
      <c r="EQ8" s="2">
        <v>0</v>
      </c>
      <c r="ER8" s="2">
        <v>0</v>
      </c>
      <c r="ES8" s="2">
        <v>0</v>
      </c>
      <c r="ET8" s="2"/>
      <c r="EU8" s="2"/>
      <c r="EV8" s="2" t="s">
        <v>318</v>
      </c>
      <c r="EW8" s="2"/>
      <c r="EX8" s="2"/>
      <c r="EY8" s="2"/>
      <c r="EZ8" s="2"/>
      <c r="FA8" s="2" t="s">
        <v>261</v>
      </c>
      <c r="FB8" s="2">
        <v>1</v>
      </c>
      <c r="FC8" s="2"/>
      <c r="FD8" s="2"/>
      <c r="FE8" s="2"/>
      <c r="FF8" s="2" t="s">
        <v>263</v>
      </c>
      <c r="FG8" s="2">
        <v>1</v>
      </c>
      <c r="FH8" s="2"/>
      <c r="FI8" s="2"/>
      <c r="FJ8" s="2"/>
      <c r="FK8" s="2" t="s">
        <v>511</v>
      </c>
      <c r="FL8" s="2">
        <v>1</v>
      </c>
      <c r="FM8" s="2"/>
      <c r="FN8" s="2"/>
      <c r="FO8" s="2"/>
      <c r="FP8" s="2" t="s">
        <v>266</v>
      </c>
      <c r="FQ8" s="2">
        <v>1</v>
      </c>
      <c r="FR8" s="2"/>
      <c r="FS8" s="2"/>
      <c r="FT8" s="2"/>
      <c r="FU8" s="2" t="s">
        <v>268</v>
      </c>
      <c r="FV8" s="2"/>
      <c r="FW8" s="2"/>
      <c r="FX8" s="2"/>
      <c r="FY8" s="2"/>
      <c r="FZ8" s="2" t="s">
        <v>270</v>
      </c>
      <c r="GA8" s="2"/>
      <c r="GB8" s="2"/>
      <c r="GC8" s="2"/>
      <c r="GD8" s="2"/>
      <c r="GE8" s="2" t="s">
        <v>272</v>
      </c>
      <c r="GF8" s="2"/>
      <c r="GG8" s="2"/>
      <c r="GH8" s="2"/>
      <c r="GI8" s="2"/>
      <c r="GJ8" s="2" t="s">
        <v>274</v>
      </c>
      <c r="GL8">
        <v>268</v>
      </c>
      <c r="GM8">
        <v>12</v>
      </c>
      <c r="GP8" t="s">
        <v>326</v>
      </c>
      <c r="GQ8">
        <f t="shared" si="7"/>
        <v>0.95522388059701491</v>
      </c>
      <c r="GU8" s="2" t="s">
        <v>277</v>
      </c>
      <c r="GV8" s="2">
        <v>1</v>
      </c>
      <c r="GW8" s="2">
        <f t="shared" si="6"/>
        <v>90.552255445182112</v>
      </c>
    </row>
    <row r="9" spans="1:205" x14ac:dyDescent="0.25">
      <c r="A9" s="2" t="s">
        <v>327</v>
      </c>
      <c r="B9" s="3" t="s">
        <v>328</v>
      </c>
      <c r="C9" s="2">
        <v>17</v>
      </c>
      <c r="D9" s="2">
        <v>12</v>
      </c>
      <c r="E9" s="2"/>
      <c r="F9" s="2"/>
      <c r="G9" s="2" t="s">
        <v>411</v>
      </c>
      <c r="H9" s="2">
        <f t="shared" si="0"/>
        <v>0.70588235294117652</v>
      </c>
      <c r="I9" s="2">
        <v>0</v>
      </c>
      <c r="J9" s="2">
        <v>0</v>
      </c>
      <c r="K9" s="2"/>
      <c r="L9" s="2"/>
      <c r="M9" s="2" t="s">
        <v>209</v>
      </c>
      <c r="N9" s="2"/>
      <c r="O9" s="2">
        <v>0</v>
      </c>
      <c r="P9" s="2">
        <v>0</v>
      </c>
      <c r="Q9" s="2"/>
      <c r="R9" s="2"/>
      <c r="S9" s="2" t="s">
        <v>212</v>
      </c>
      <c r="T9" s="2"/>
      <c r="U9" s="2">
        <v>0</v>
      </c>
      <c r="V9" s="2">
        <v>0</v>
      </c>
      <c r="W9" s="2"/>
      <c r="X9" s="2"/>
      <c r="Y9" s="2" t="s">
        <v>212</v>
      </c>
      <c r="Z9" s="2"/>
      <c r="AA9" s="2">
        <v>0</v>
      </c>
      <c r="AB9" s="2">
        <v>0</v>
      </c>
      <c r="AC9" s="2"/>
      <c r="AD9" s="2"/>
      <c r="AE9" s="2" t="s">
        <v>216</v>
      </c>
      <c r="AF9" s="2"/>
      <c r="AG9" s="2">
        <v>0</v>
      </c>
      <c r="AH9" s="2">
        <v>0</v>
      </c>
      <c r="AI9" s="2"/>
      <c r="AJ9" s="2"/>
      <c r="AK9" s="2" t="s">
        <v>212</v>
      </c>
      <c r="AL9" s="2"/>
      <c r="AM9" s="2"/>
      <c r="AN9" s="2"/>
      <c r="AO9" s="2"/>
      <c r="AP9" s="2" t="s">
        <v>412</v>
      </c>
      <c r="AQ9" s="2">
        <v>0.75</v>
      </c>
      <c r="AR9" s="2"/>
      <c r="AS9" s="2"/>
      <c r="AT9" s="2"/>
      <c r="AU9" s="2" t="s">
        <v>301</v>
      </c>
      <c r="AV9" s="2">
        <v>1</v>
      </c>
      <c r="AW9" s="2"/>
      <c r="AX9" s="2"/>
      <c r="AY9" s="2"/>
      <c r="AZ9" s="2" t="s">
        <v>413</v>
      </c>
      <c r="BA9" s="2">
        <v>1</v>
      </c>
      <c r="BB9" s="2"/>
      <c r="BC9" s="2"/>
      <c r="BD9" s="2"/>
      <c r="BE9" s="20" t="s">
        <v>225</v>
      </c>
      <c r="BF9" s="19">
        <v>1</v>
      </c>
      <c r="BG9" s="2"/>
      <c r="BH9" s="2"/>
      <c r="BI9" s="2"/>
      <c r="BJ9" s="2" t="s">
        <v>281</v>
      </c>
      <c r="BK9" s="2"/>
      <c r="BL9" s="2"/>
      <c r="BM9" s="2"/>
      <c r="BN9" s="2"/>
      <c r="BO9" s="2" t="s">
        <v>313</v>
      </c>
      <c r="BP9" s="2">
        <v>0.75</v>
      </c>
      <c r="BQ9" s="2"/>
      <c r="BR9" s="2"/>
      <c r="BS9" s="2"/>
      <c r="BT9" s="20" t="s">
        <v>322</v>
      </c>
      <c r="BU9" s="20">
        <v>0.75</v>
      </c>
      <c r="BV9" s="2"/>
      <c r="BW9" s="2"/>
      <c r="BX9" s="2"/>
      <c r="BY9" s="2" t="s">
        <v>232</v>
      </c>
      <c r="BZ9" s="2">
        <v>1</v>
      </c>
      <c r="CA9" s="2">
        <v>219</v>
      </c>
      <c r="CB9" s="2">
        <v>219</v>
      </c>
      <c r="CC9" s="2"/>
      <c r="CD9" s="2"/>
      <c r="CE9" s="2" t="s">
        <v>418</v>
      </c>
      <c r="CF9" s="2">
        <f t="shared" si="1"/>
        <v>1</v>
      </c>
      <c r="CG9" s="2"/>
      <c r="CH9" s="2"/>
      <c r="CI9" s="2"/>
      <c r="CJ9" s="2" t="s">
        <v>315</v>
      </c>
      <c r="CK9" s="2">
        <v>1</v>
      </c>
      <c r="CL9" s="2"/>
      <c r="CM9" s="2"/>
      <c r="CN9" s="2"/>
      <c r="CO9" s="2" t="s">
        <v>239</v>
      </c>
      <c r="CP9" s="2"/>
      <c r="CQ9" s="2"/>
      <c r="CR9" s="2"/>
      <c r="CS9" s="2"/>
      <c r="CT9" s="2" t="s">
        <v>241</v>
      </c>
      <c r="CU9" s="2">
        <v>1</v>
      </c>
      <c r="CV9" s="2"/>
      <c r="CW9" s="2"/>
      <c r="CX9" s="2"/>
      <c r="CY9" s="2" t="s">
        <v>243</v>
      </c>
      <c r="CZ9" s="2"/>
      <c r="DA9" s="2"/>
      <c r="DB9" s="2"/>
      <c r="DC9" s="2"/>
      <c r="DD9" s="2" t="s">
        <v>245</v>
      </c>
      <c r="DE9" s="2">
        <v>1</v>
      </c>
      <c r="DF9" s="2"/>
      <c r="DG9" s="2"/>
      <c r="DH9" s="2"/>
      <c r="DI9" s="2" t="s">
        <v>247</v>
      </c>
      <c r="DJ9" s="2">
        <v>1</v>
      </c>
      <c r="DK9" s="2"/>
      <c r="DL9" s="2"/>
      <c r="DM9" s="2"/>
      <c r="DN9" s="20" t="s">
        <v>817</v>
      </c>
      <c r="DO9" s="2">
        <v>1</v>
      </c>
      <c r="DP9" s="2">
        <v>211</v>
      </c>
      <c r="DQ9" s="2">
        <v>205</v>
      </c>
      <c r="DR9" s="2"/>
      <c r="DS9" s="2"/>
      <c r="DT9" s="2" t="s">
        <v>417</v>
      </c>
      <c r="DU9" s="2">
        <f t="shared" si="2"/>
        <v>0.97156398104265407</v>
      </c>
      <c r="DV9" s="2">
        <v>2</v>
      </c>
      <c r="DW9" s="2">
        <v>2</v>
      </c>
      <c r="DX9" s="2"/>
      <c r="DY9" s="2"/>
      <c r="DZ9" s="2" t="s">
        <v>252</v>
      </c>
      <c r="EA9" s="2">
        <f t="shared" ref="EA9" si="8" xml:space="preserve"> DW9 / DV9</f>
        <v>1</v>
      </c>
      <c r="EB9" s="2">
        <v>25</v>
      </c>
      <c r="EC9" s="2">
        <v>22</v>
      </c>
      <c r="ED9" s="2"/>
      <c r="EE9" s="2"/>
      <c r="EF9" s="2" t="s">
        <v>419</v>
      </c>
      <c r="EG9" s="2">
        <f t="shared" si="4"/>
        <v>0.88</v>
      </c>
      <c r="EH9" s="2"/>
      <c r="EI9" s="2"/>
      <c r="EJ9" s="2"/>
      <c r="EK9" s="2" t="s">
        <v>420</v>
      </c>
      <c r="EL9">
        <v>0.75</v>
      </c>
      <c r="EM9" s="2"/>
      <c r="EN9" s="2"/>
      <c r="EO9" s="2"/>
      <c r="EP9" s="2" t="s">
        <v>307</v>
      </c>
      <c r="EQ9" s="2">
        <v>0</v>
      </c>
      <c r="ER9" s="2"/>
      <c r="ES9" s="2"/>
      <c r="ET9" s="2"/>
      <c r="EU9" s="2"/>
      <c r="EV9" s="2" t="s">
        <v>318</v>
      </c>
      <c r="EW9" s="2"/>
      <c r="EX9" s="2"/>
      <c r="EY9" s="2"/>
      <c r="EZ9" s="2"/>
      <c r="FA9" s="2" t="s">
        <v>261</v>
      </c>
      <c r="FB9" s="2">
        <v>1</v>
      </c>
      <c r="FC9" s="2"/>
      <c r="FD9" s="2"/>
      <c r="FE9" s="2"/>
      <c r="FF9" s="2" t="s">
        <v>263</v>
      </c>
      <c r="FG9" s="2">
        <v>1</v>
      </c>
      <c r="FH9" s="2"/>
      <c r="FI9" s="2"/>
      <c r="FJ9" s="2"/>
      <c r="FK9" s="2" t="s">
        <v>511</v>
      </c>
      <c r="FL9" s="2">
        <v>1</v>
      </c>
      <c r="FM9" s="2"/>
      <c r="FN9" s="2"/>
      <c r="FO9" s="2"/>
      <c r="FP9" s="2" t="s">
        <v>266</v>
      </c>
      <c r="FQ9" s="2">
        <v>1</v>
      </c>
      <c r="FR9" s="2"/>
      <c r="FS9" s="2"/>
      <c r="FT9" s="2"/>
      <c r="FU9" s="2" t="s">
        <v>421</v>
      </c>
      <c r="FV9" s="2"/>
      <c r="FW9" s="2"/>
      <c r="FX9" s="2"/>
      <c r="FY9" s="2"/>
      <c r="FZ9" s="2" t="s">
        <v>421</v>
      </c>
      <c r="GA9" s="2"/>
      <c r="GB9" s="2"/>
      <c r="GC9" s="2"/>
      <c r="GD9" s="2"/>
      <c r="GE9" s="2" t="s">
        <v>421</v>
      </c>
      <c r="GF9" s="2"/>
      <c r="GG9" s="2"/>
      <c r="GH9" s="2"/>
      <c r="GI9" s="2"/>
      <c r="GJ9" s="2" t="s">
        <v>274</v>
      </c>
      <c r="GK9" s="2"/>
      <c r="GL9">
        <v>588</v>
      </c>
      <c r="GM9">
        <v>63</v>
      </c>
      <c r="GN9" s="2"/>
      <c r="GO9" s="2"/>
      <c r="GP9" s="2" t="s">
        <v>855</v>
      </c>
      <c r="GQ9">
        <f t="shared" si="7"/>
        <v>0.8928571428571429</v>
      </c>
      <c r="GR9" s="2"/>
      <c r="GS9" s="2"/>
      <c r="GT9" s="2"/>
      <c r="GU9" s="2" t="s">
        <v>277</v>
      </c>
      <c r="GV9" s="2">
        <v>1</v>
      </c>
      <c r="GW9" s="2">
        <f t="shared" si="6"/>
        <v>89.801213907363902</v>
      </c>
    </row>
    <row r="10" spans="1:205" x14ac:dyDescent="0.25">
      <c r="A10" s="2" t="s">
        <v>329</v>
      </c>
      <c r="B10" s="3" t="s">
        <v>1015</v>
      </c>
      <c r="C10" s="2">
        <v>3</v>
      </c>
      <c r="D10" s="2">
        <v>3</v>
      </c>
      <c r="E10" s="2"/>
      <c r="F10" s="2"/>
      <c r="G10" s="2" t="s">
        <v>422</v>
      </c>
      <c r="H10" s="2">
        <f t="shared" si="0"/>
        <v>1</v>
      </c>
      <c r="I10" s="2">
        <v>0</v>
      </c>
      <c r="J10" s="2">
        <v>0</v>
      </c>
      <c r="K10" s="2"/>
      <c r="L10" s="2"/>
      <c r="M10" s="2" t="s">
        <v>209</v>
      </c>
      <c r="N10" s="2"/>
      <c r="O10" s="2">
        <v>0</v>
      </c>
      <c r="P10" s="2">
        <v>0</v>
      </c>
      <c r="Q10" s="2"/>
      <c r="R10" s="2"/>
      <c r="S10" s="2" t="s">
        <v>212</v>
      </c>
      <c r="T10" s="2"/>
      <c r="U10" s="2">
        <v>0</v>
      </c>
      <c r="V10" s="2">
        <v>0</v>
      </c>
      <c r="W10" s="2"/>
      <c r="X10" s="2"/>
      <c r="Y10" s="2" t="s">
        <v>212</v>
      </c>
      <c r="Z10" s="2"/>
      <c r="AA10" s="2">
        <v>0</v>
      </c>
      <c r="AB10" s="2">
        <v>0</v>
      </c>
      <c r="AC10" s="2"/>
      <c r="AD10" s="2"/>
      <c r="AE10" s="2" t="s">
        <v>216</v>
      </c>
      <c r="AF10" s="2"/>
      <c r="AG10" s="2">
        <v>0</v>
      </c>
      <c r="AH10" s="2">
        <v>0</v>
      </c>
      <c r="AI10" s="2"/>
      <c r="AJ10" s="2"/>
      <c r="AK10" s="2" t="s">
        <v>212</v>
      </c>
      <c r="AL10" s="2"/>
      <c r="AM10" s="2"/>
      <c r="AN10" s="2"/>
      <c r="AO10" s="2"/>
      <c r="AP10" s="2" t="s">
        <v>423</v>
      </c>
      <c r="AQ10" s="2">
        <v>0.75</v>
      </c>
      <c r="AR10" s="2"/>
      <c r="AS10" s="2"/>
      <c r="AT10" s="2"/>
      <c r="AU10" s="2" t="s">
        <v>301</v>
      </c>
      <c r="AV10" s="2">
        <v>1</v>
      </c>
      <c r="AW10" s="2"/>
      <c r="AX10" s="2"/>
      <c r="AY10" s="2"/>
      <c r="AZ10" s="2" t="s">
        <v>293</v>
      </c>
      <c r="BA10" s="2"/>
      <c r="BB10" s="2"/>
      <c r="BC10" s="2"/>
      <c r="BD10" s="2"/>
      <c r="BE10" s="20" t="s">
        <v>225</v>
      </c>
      <c r="BF10" s="19">
        <v>1</v>
      </c>
      <c r="BG10" s="2"/>
      <c r="BH10" s="2"/>
      <c r="BI10" s="2"/>
      <c r="BJ10" s="2" t="s">
        <v>281</v>
      </c>
      <c r="BK10" s="2"/>
      <c r="BL10" s="2"/>
      <c r="BM10" s="2"/>
      <c r="BN10" s="2"/>
      <c r="BO10" s="2" t="s">
        <v>313</v>
      </c>
      <c r="BP10" s="2">
        <v>0.75</v>
      </c>
      <c r="BQ10" s="2"/>
      <c r="BR10" s="2"/>
      <c r="BS10" s="2"/>
      <c r="BT10" s="20" t="s">
        <v>322</v>
      </c>
      <c r="BU10" s="20">
        <v>0.75</v>
      </c>
      <c r="BV10" s="2"/>
      <c r="BW10" s="2"/>
      <c r="BX10" s="2"/>
      <c r="BY10" s="2" t="s">
        <v>232</v>
      </c>
      <c r="BZ10" s="2">
        <v>1</v>
      </c>
      <c r="CA10" s="2">
        <v>46</v>
      </c>
      <c r="CB10" s="2">
        <v>46</v>
      </c>
      <c r="CC10" s="2"/>
      <c r="CD10" s="2"/>
      <c r="CE10" s="2" t="s">
        <v>424</v>
      </c>
      <c r="CF10" s="2">
        <f t="shared" si="1"/>
        <v>1</v>
      </c>
      <c r="CG10" s="2"/>
      <c r="CH10" s="2"/>
      <c r="CI10" s="2"/>
      <c r="CJ10" s="2" t="s">
        <v>315</v>
      </c>
      <c r="CK10" s="2">
        <v>1</v>
      </c>
      <c r="CL10" s="2"/>
      <c r="CM10" s="2"/>
      <c r="CN10" s="2"/>
      <c r="CO10" s="2" t="s">
        <v>239</v>
      </c>
      <c r="CP10" s="2"/>
      <c r="CQ10" s="2"/>
      <c r="CR10" s="2"/>
      <c r="CS10" s="2"/>
      <c r="CT10" s="2" t="s">
        <v>283</v>
      </c>
      <c r="CU10" s="2"/>
      <c r="CV10" s="2"/>
      <c r="CW10" s="2"/>
      <c r="CX10" s="2"/>
      <c r="CY10" s="2" t="s">
        <v>304</v>
      </c>
      <c r="CZ10" s="2"/>
      <c r="DA10" s="2"/>
      <c r="DB10" s="2"/>
      <c r="DC10" s="2"/>
      <c r="DD10" s="2" t="s">
        <v>245</v>
      </c>
      <c r="DE10" s="2">
        <v>1</v>
      </c>
      <c r="DF10" s="2"/>
      <c r="DG10" s="2"/>
      <c r="DH10" s="2"/>
      <c r="DI10" s="2" t="s">
        <v>247</v>
      </c>
      <c r="DJ10" s="2">
        <v>1</v>
      </c>
      <c r="DK10" s="2"/>
      <c r="DL10" s="2"/>
      <c r="DM10" s="2"/>
      <c r="DN10" s="20" t="s">
        <v>817</v>
      </c>
      <c r="DO10" s="2">
        <v>1</v>
      </c>
      <c r="DP10" s="2">
        <v>42</v>
      </c>
      <c r="DQ10" s="2">
        <v>37</v>
      </c>
      <c r="DR10" s="2"/>
      <c r="DS10" s="2"/>
      <c r="DT10" s="2" t="s">
        <v>425</v>
      </c>
      <c r="DU10" s="2">
        <f t="shared" si="2"/>
        <v>0.88095238095238093</v>
      </c>
      <c r="DV10" s="2">
        <v>2</v>
      </c>
      <c r="DW10" s="2">
        <v>2</v>
      </c>
      <c r="DX10" s="2"/>
      <c r="DY10" s="2"/>
      <c r="DZ10" s="2" t="s">
        <v>252</v>
      </c>
      <c r="EA10" s="2">
        <f t="shared" ref="EA10" si="9" xml:space="preserve"> DW10 / DV10</f>
        <v>1</v>
      </c>
      <c r="EB10" s="2">
        <v>8</v>
      </c>
      <c r="EC10" s="2">
        <v>8</v>
      </c>
      <c r="ED10" s="2"/>
      <c r="EE10" s="2"/>
      <c r="EF10" s="2" t="s">
        <v>426</v>
      </c>
      <c r="EG10" s="2">
        <f t="shared" si="4"/>
        <v>1</v>
      </c>
      <c r="EH10" s="2"/>
      <c r="EI10" s="2"/>
      <c r="EJ10" s="2"/>
      <c r="EK10" s="2" t="s">
        <v>420</v>
      </c>
      <c r="EL10">
        <v>0.75</v>
      </c>
      <c r="EM10" s="2"/>
      <c r="EN10" s="2"/>
      <c r="EO10" s="2"/>
      <c r="EP10" s="2" t="s">
        <v>307</v>
      </c>
      <c r="EQ10" s="2">
        <v>0</v>
      </c>
      <c r="ER10" s="2"/>
      <c r="ES10" s="2"/>
      <c r="ET10" s="2"/>
      <c r="EU10" s="2"/>
      <c r="EV10" s="2" t="s">
        <v>318</v>
      </c>
      <c r="EW10" s="2"/>
      <c r="EX10" s="2"/>
      <c r="EY10" s="2"/>
      <c r="EZ10" s="2"/>
      <c r="FA10" s="2" t="s">
        <v>261</v>
      </c>
      <c r="FB10" s="2">
        <v>1</v>
      </c>
      <c r="FC10" s="2"/>
      <c r="FD10" s="2"/>
      <c r="FE10" s="2"/>
      <c r="FF10" s="2" t="s">
        <v>263</v>
      </c>
      <c r="FG10" s="2">
        <v>1</v>
      </c>
      <c r="FH10" s="2"/>
      <c r="FI10" s="2"/>
      <c r="FJ10" s="2"/>
      <c r="FK10" s="2" t="s">
        <v>511</v>
      </c>
      <c r="FL10" s="2">
        <v>1</v>
      </c>
      <c r="FM10" s="2"/>
      <c r="FN10" s="2"/>
      <c r="FO10" s="2"/>
      <c r="FP10" s="2" t="s">
        <v>266</v>
      </c>
      <c r="FQ10" s="2">
        <v>1</v>
      </c>
      <c r="FR10" s="2"/>
      <c r="FS10" s="2"/>
      <c r="FT10" s="2"/>
      <c r="FU10" s="2" t="s">
        <v>268</v>
      </c>
      <c r="FV10" s="2"/>
      <c r="FW10" s="2"/>
      <c r="FX10" s="2"/>
      <c r="FY10" s="2"/>
      <c r="FZ10" s="2" t="s">
        <v>270</v>
      </c>
      <c r="GA10" s="2"/>
      <c r="GB10" s="2"/>
      <c r="GC10" s="2"/>
      <c r="GD10" s="2"/>
      <c r="GE10" s="2" t="s">
        <v>272</v>
      </c>
      <c r="GF10" s="2"/>
      <c r="GG10" s="2"/>
      <c r="GH10" s="2"/>
      <c r="GI10" s="2"/>
      <c r="GJ10" s="2" t="s">
        <v>274</v>
      </c>
      <c r="GK10" s="2"/>
      <c r="GL10">
        <v>301</v>
      </c>
      <c r="GM10">
        <v>12</v>
      </c>
      <c r="GN10" s="2"/>
      <c r="GO10" s="2"/>
      <c r="GP10" s="20" t="s">
        <v>856</v>
      </c>
      <c r="GQ10">
        <f t="shared" si="7"/>
        <v>0.96013289036544847</v>
      </c>
      <c r="GR10" s="2"/>
      <c r="GS10" s="2"/>
      <c r="GT10" s="2"/>
      <c r="GU10" s="2" t="s">
        <v>277</v>
      </c>
      <c r="GV10" s="2">
        <v>1</v>
      </c>
      <c r="GW10" s="2">
        <f t="shared" si="6"/>
        <v>90.613414223120984</v>
      </c>
    </row>
    <row r="11" spans="1:205" x14ac:dyDescent="0.25">
      <c r="A11" s="2" t="s">
        <v>427</v>
      </c>
      <c r="B11" s="3" t="s">
        <v>428</v>
      </c>
      <c r="C11" s="2">
        <v>3</v>
      </c>
      <c r="D11" s="2">
        <v>3</v>
      </c>
      <c r="E11" s="2"/>
      <c r="F11" s="2"/>
      <c r="G11" s="2" t="s">
        <v>422</v>
      </c>
      <c r="H11" s="2">
        <f t="shared" ref="H11:H17" si="10">D11/C11</f>
        <v>1</v>
      </c>
      <c r="I11" s="2">
        <v>0</v>
      </c>
      <c r="J11" s="2">
        <v>0</v>
      </c>
      <c r="K11" s="2"/>
      <c r="L11" s="2"/>
      <c r="M11" s="2" t="s">
        <v>209</v>
      </c>
      <c r="N11" s="2"/>
      <c r="O11" s="2">
        <v>0</v>
      </c>
      <c r="P11" s="2">
        <v>0</v>
      </c>
      <c r="Q11" s="2"/>
      <c r="R11" s="2"/>
      <c r="S11" s="2" t="s">
        <v>212</v>
      </c>
      <c r="T11" s="2"/>
      <c r="U11" s="2">
        <v>0</v>
      </c>
      <c r="V11" s="2">
        <v>0</v>
      </c>
      <c r="W11" s="2"/>
      <c r="X11" s="2"/>
      <c r="Y11" s="2" t="s">
        <v>212</v>
      </c>
      <c r="Z11" s="2"/>
      <c r="AA11" s="2">
        <v>0</v>
      </c>
      <c r="AB11" s="2">
        <v>0</v>
      </c>
      <c r="AC11" s="2"/>
      <c r="AD11" s="2"/>
      <c r="AE11" s="2" t="s">
        <v>216</v>
      </c>
      <c r="AF11" s="2"/>
      <c r="AG11" s="2">
        <v>0</v>
      </c>
      <c r="AH11" s="2">
        <v>0</v>
      </c>
      <c r="AI11" s="2"/>
      <c r="AJ11" s="2"/>
      <c r="AK11" s="2" t="s">
        <v>212</v>
      </c>
      <c r="AL11" s="2"/>
      <c r="AM11" s="2"/>
      <c r="AN11" s="2"/>
      <c r="AO11" s="2"/>
      <c r="AP11" s="2" t="s">
        <v>432</v>
      </c>
      <c r="AQ11" s="2">
        <v>0.75</v>
      </c>
      <c r="AR11" s="2"/>
      <c r="AS11" s="2"/>
      <c r="AT11" s="2"/>
      <c r="AU11" s="2" t="s">
        <v>301</v>
      </c>
      <c r="AV11" s="2">
        <v>1</v>
      </c>
      <c r="AW11" s="2"/>
      <c r="AX11" s="2"/>
      <c r="AY11" s="2"/>
      <c r="AZ11" s="2" t="s">
        <v>293</v>
      </c>
      <c r="BA11" s="2"/>
      <c r="BB11" s="2"/>
      <c r="BC11" s="2"/>
      <c r="BD11" s="2"/>
      <c r="BE11" s="20" t="s">
        <v>225</v>
      </c>
      <c r="BF11" s="19">
        <v>1</v>
      </c>
      <c r="BG11" s="2"/>
      <c r="BH11" s="2"/>
      <c r="BI11" s="2"/>
      <c r="BJ11" s="2" t="s">
        <v>281</v>
      </c>
      <c r="BK11" s="2"/>
      <c r="BL11" s="2"/>
      <c r="BM11" s="2"/>
      <c r="BN11" s="2"/>
      <c r="BO11" s="2" t="s">
        <v>313</v>
      </c>
      <c r="BP11" s="2">
        <v>0.75</v>
      </c>
      <c r="BQ11" s="2"/>
      <c r="BR11" s="2"/>
      <c r="BS11" s="2"/>
      <c r="BT11" s="20" t="s">
        <v>322</v>
      </c>
      <c r="BU11" s="20">
        <v>0.75</v>
      </c>
      <c r="BV11" s="2"/>
      <c r="BW11" s="2"/>
      <c r="BX11" s="2"/>
      <c r="BY11" s="2" t="s">
        <v>232</v>
      </c>
      <c r="BZ11" s="2">
        <v>1</v>
      </c>
      <c r="CA11" s="2">
        <v>57</v>
      </c>
      <c r="CB11" s="2">
        <v>57</v>
      </c>
      <c r="CC11" s="2"/>
      <c r="CD11" s="2"/>
      <c r="CE11" s="2" t="s">
        <v>429</v>
      </c>
      <c r="CF11" s="2">
        <f t="shared" si="1"/>
        <v>1</v>
      </c>
      <c r="CG11" s="2"/>
      <c r="CH11" s="2"/>
      <c r="CI11" s="2"/>
      <c r="CJ11" s="2" t="s">
        <v>315</v>
      </c>
      <c r="CK11" s="2">
        <v>1</v>
      </c>
      <c r="CL11" s="2"/>
      <c r="CM11" s="2"/>
      <c r="CN11" s="2"/>
      <c r="CO11" s="2" t="s">
        <v>239</v>
      </c>
      <c r="CP11" s="2"/>
      <c r="CQ11" s="2"/>
      <c r="CR11" s="2"/>
      <c r="CS11" s="2"/>
      <c r="CT11" s="2" t="s">
        <v>283</v>
      </c>
      <c r="CU11" s="2"/>
      <c r="CV11" s="2"/>
      <c r="CW11" s="2"/>
      <c r="CX11" s="2"/>
      <c r="CY11" s="2" t="s">
        <v>304</v>
      </c>
      <c r="CZ11" s="2"/>
      <c r="DA11" s="2"/>
      <c r="DB11" s="2"/>
      <c r="DC11" s="2"/>
      <c r="DD11" s="2" t="s">
        <v>245</v>
      </c>
      <c r="DE11" s="2">
        <v>1</v>
      </c>
      <c r="DF11" s="2"/>
      <c r="DG11" s="2"/>
      <c r="DH11" s="2"/>
      <c r="DI11" s="2" t="s">
        <v>247</v>
      </c>
      <c r="DJ11" s="2">
        <v>1</v>
      </c>
      <c r="DK11" s="2"/>
      <c r="DL11" s="2"/>
      <c r="DM11" s="2"/>
      <c r="DN11" s="20" t="s">
        <v>817</v>
      </c>
      <c r="DO11" s="2">
        <v>1</v>
      </c>
      <c r="DP11" s="2">
        <v>53</v>
      </c>
      <c r="DQ11" s="2">
        <v>48</v>
      </c>
      <c r="DR11" s="2"/>
      <c r="DS11" s="2"/>
      <c r="DT11" s="2" t="s">
        <v>430</v>
      </c>
      <c r="DU11" s="2">
        <f t="shared" si="2"/>
        <v>0.90566037735849059</v>
      </c>
      <c r="DV11" s="2">
        <v>2</v>
      </c>
      <c r="DW11" s="2">
        <v>2</v>
      </c>
      <c r="DX11" s="2"/>
      <c r="DY11" s="2"/>
      <c r="DZ11" s="2" t="s">
        <v>252</v>
      </c>
      <c r="EA11" s="2">
        <f t="shared" ref="EA11" si="11" xml:space="preserve"> DW11 / DV11</f>
        <v>1</v>
      </c>
      <c r="EB11" s="2">
        <v>5</v>
      </c>
      <c r="EC11" s="2">
        <v>5</v>
      </c>
      <c r="ED11" s="2"/>
      <c r="EE11" s="2"/>
      <c r="EF11" s="2" t="s">
        <v>431</v>
      </c>
      <c r="EG11" s="2">
        <f t="shared" si="4"/>
        <v>1</v>
      </c>
      <c r="EH11" s="2"/>
      <c r="EI11" s="2"/>
      <c r="EJ11" s="2"/>
      <c r="EK11" s="2" t="s">
        <v>420</v>
      </c>
      <c r="EL11">
        <v>0.75</v>
      </c>
      <c r="EM11" s="2"/>
      <c r="EN11" s="2"/>
      <c r="EO11" s="2"/>
      <c r="EP11" s="2" t="s">
        <v>307</v>
      </c>
      <c r="EQ11" s="2">
        <v>0</v>
      </c>
      <c r="ER11" s="2"/>
      <c r="ES11" s="2"/>
      <c r="ET11" s="2"/>
      <c r="EU11" s="2"/>
      <c r="EV11" s="2" t="s">
        <v>318</v>
      </c>
      <c r="EW11" s="2"/>
      <c r="EX11" s="2"/>
      <c r="EY11" s="2"/>
      <c r="EZ11" s="2"/>
      <c r="FA11" s="2" t="s">
        <v>261</v>
      </c>
      <c r="FB11" s="2">
        <v>1</v>
      </c>
      <c r="FC11" s="2"/>
      <c r="FD11" s="2"/>
      <c r="FE11" s="2"/>
      <c r="FF11" s="2" t="s">
        <v>263</v>
      </c>
      <c r="FG11" s="2">
        <v>1</v>
      </c>
      <c r="FH11" s="2"/>
      <c r="FI11" s="2"/>
      <c r="FJ11" s="2"/>
      <c r="FK11" s="2" t="s">
        <v>511</v>
      </c>
      <c r="FL11" s="2">
        <v>1</v>
      </c>
      <c r="FM11" s="2"/>
      <c r="FN11" s="2"/>
      <c r="FO11" s="2"/>
      <c r="FP11" s="2" t="s">
        <v>266</v>
      </c>
      <c r="FQ11" s="2">
        <v>1</v>
      </c>
      <c r="FR11" s="2"/>
      <c r="FS11" s="2"/>
      <c r="FT11" s="2"/>
      <c r="FU11" s="2" t="s">
        <v>268</v>
      </c>
      <c r="FV11" s="2"/>
      <c r="FW11" s="2"/>
      <c r="FX11" s="2"/>
      <c r="FY11" s="2"/>
      <c r="FZ11" s="2" t="s">
        <v>270</v>
      </c>
      <c r="GA11" s="2"/>
      <c r="GB11" s="2"/>
      <c r="GC11" s="2"/>
      <c r="GD11" s="2"/>
      <c r="GE11" s="2" t="s">
        <v>270</v>
      </c>
      <c r="GF11" s="2"/>
      <c r="GG11" s="2"/>
      <c r="GH11" s="2"/>
      <c r="GI11" s="2"/>
      <c r="GJ11" s="2" t="s">
        <v>274</v>
      </c>
      <c r="GK11" s="2"/>
      <c r="GL11">
        <v>411</v>
      </c>
      <c r="GM11">
        <v>76</v>
      </c>
      <c r="GN11" s="2"/>
      <c r="GO11" s="2"/>
      <c r="GP11" s="20" t="s">
        <v>857</v>
      </c>
      <c r="GQ11" s="19">
        <f t="shared" si="7"/>
        <v>0.81508515815085159</v>
      </c>
      <c r="GR11" s="2"/>
      <c r="GS11" s="2"/>
      <c r="GT11" s="2"/>
      <c r="GU11" s="2" t="s">
        <v>277</v>
      </c>
      <c r="GV11" s="2">
        <v>1</v>
      </c>
      <c r="GW11" s="2">
        <f t="shared" si="6"/>
        <v>90.090197980475395</v>
      </c>
    </row>
    <row r="12" spans="1:205" x14ac:dyDescent="0.25">
      <c r="A12" s="2" t="s">
        <v>433</v>
      </c>
      <c r="B12" s="3" t="s">
        <v>434</v>
      </c>
      <c r="C12" s="2">
        <v>3</v>
      </c>
      <c r="D12" s="2">
        <v>3</v>
      </c>
      <c r="E12" s="2"/>
      <c r="F12" s="2"/>
      <c r="G12" s="2" t="s">
        <v>422</v>
      </c>
      <c r="H12" s="2">
        <f t="shared" si="10"/>
        <v>1</v>
      </c>
      <c r="I12" s="2">
        <v>0</v>
      </c>
      <c r="J12" s="2">
        <v>0</v>
      </c>
      <c r="K12" s="2"/>
      <c r="L12" s="2"/>
      <c r="M12" s="2" t="s">
        <v>209</v>
      </c>
      <c r="N12" s="2"/>
      <c r="O12" s="2">
        <v>0</v>
      </c>
      <c r="P12" s="2">
        <v>0</v>
      </c>
      <c r="Q12" s="2"/>
      <c r="R12" s="2"/>
      <c r="S12" s="2" t="s">
        <v>212</v>
      </c>
      <c r="T12" s="2"/>
      <c r="U12" s="2">
        <v>0</v>
      </c>
      <c r="V12" s="2">
        <v>0</v>
      </c>
      <c r="W12" s="2"/>
      <c r="X12" s="2"/>
      <c r="Y12" s="2" t="s">
        <v>212</v>
      </c>
      <c r="Z12" s="2"/>
      <c r="AA12" s="2">
        <v>0</v>
      </c>
      <c r="AB12" s="2">
        <v>0</v>
      </c>
      <c r="AC12" s="2"/>
      <c r="AD12" s="2"/>
      <c r="AE12" s="2" t="s">
        <v>216</v>
      </c>
      <c r="AF12" s="2"/>
      <c r="AG12" s="2">
        <v>0</v>
      </c>
      <c r="AH12" s="2">
        <v>0</v>
      </c>
      <c r="AI12" s="2"/>
      <c r="AJ12" s="2"/>
      <c r="AK12" s="2" t="s">
        <v>212</v>
      </c>
      <c r="AL12" s="2"/>
      <c r="AM12" s="2"/>
      <c r="AN12" s="2"/>
      <c r="AO12" s="2"/>
      <c r="AP12" s="2" t="s">
        <v>435</v>
      </c>
      <c r="AQ12" s="2">
        <v>1</v>
      </c>
      <c r="AR12" s="2"/>
      <c r="AS12" s="2"/>
      <c r="AT12" s="2"/>
      <c r="AU12" s="2" t="s">
        <v>301</v>
      </c>
      <c r="AV12" s="2">
        <v>1</v>
      </c>
      <c r="AW12" s="2"/>
      <c r="AX12" s="2"/>
      <c r="AY12" s="2"/>
      <c r="AZ12" s="2" t="s">
        <v>293</v>
      </c>
      <c r="BA12" s="2"/>
      <c r="BB12" s="2"/>
      <c r="BC12" s="2"/>
      <c r="BD12" s="2"/>
      <c r="BE12" s="20" t="s">
        <v>225</v>
      </c>
      <c r="BF12" s="19">
        <v>1</v>
      </c>
      <c r="BG12" s="2"/>
      <c r="BH12" s="2"/>
      <c r="BI12" s="2"/>
      <c r="BJ12" s="2" t="s">
        <v>281</v>
      </c>
      <c r="BK12" s="2"/>
      <c r="BL12" s="2"/>
      <c r="BM12" s="2"/>
      <c r="BN12" s="2"/>
      <c r="BO12" s="2" t="s">
        <v>313</v>
      </c>
      <c r="BP12" s="2">
        <v>0.75</v>
      </c>
      <c r="BQ12" s="2"/>
      <c r="BR12" s="2"/>
      <c r="BS12" s="2"/>
      <c r="BT12" s="20" t="s">
        <v>322</v>
      </c>
      <c r="BU12" s="20">
        <v>0.75</v>
      </c>
      <c r="BV12" s="2"/>
      <c r="BW12" s="2"/>
      <c r="BX12" s="2"/>
      <c r="BY12" s="2" t="s">
        <v>232</v>
      </c>
      <c r="BZ12" s="2">
        <v>1</v>
      </c>
      <c r="CA12" s="2">
        <v>50</v>
      </c>
      <c r="CB12" s="2">
        <v>50</v>
      </c>
      <c r="CC12" s="2"/>
      <c r="CD12" s="2"/>
      <c r="CE12" s="2" t="s">
        <v>436</v>
      </c>
      <c r="CF12" s="2">
        <f t="shared" si="1"/>
        <v>1</v>
      </c>
      <c r="CG12" s="2"/>
      <c r="CH12" s="2"/>
      <c r="CI12" s="2"/>
      <c r="CJ12" s="2" t="s">
        <v>315</v>
      </c>
      <c r="CK12" s="2">
        <v>1</v>
      </c>
      <c r="CL12" s="2"/>
      <c r="CM12" s="2"/>
      <c r="CN12" s="2"/>
      <c r="CO12" s="2" t="s">
        <v>239</v>
      </c>
      <c r="CP12" s="2"/>
      <c r="CQ12" s="2"/>
      <c r="CR12" s="2"/>
      <c r="CS12" s="2"/>
      <c r="CT12" s="2" t="s">
        <v>283</v>
      </c>
      <c r="CU12" s="2"/>
      <c r="CV12" s="2"/>
      <c r="CW12" s="2"/>
      <c r="CX12" s="2"/>
      <c r="CY12" s="2" t="s">
        <v>304</v>
      </c>
      <c r="CZ12" s="2"/>
      <c r="DA12" s="2"/>
      <c r="DB12" s="2"/>
      <c r="DC12" s="2"/>
      <c r="DD12" s="2" t="s">
        <v>245</v>
      </c>
      <c r="DE12" s="2">
        <v>1</v>
      </c>
      <c r="DF12" s="2"/>
      <c r="DG12" s="2"/>
      <c r="DH12" s="2"/>
      <c r="DI12" s="2" t="s">
        <v>437</v>
      </c>
      <c r="DJ12" s="2">
        <v>0.75</v>
      </c>
      <c r="DK12" s="2"/>
      <c r="DL12" s="2"/>
      <c r="DM12" s="2"/>
      <c r="DN12" s="20" t="s">
        <v>817</v>
      </c>
      <c r="DO12" s="2">
        <v>1</v>
      </c>
      <c r="DP12" s="2">
        <v>46</v>
      </c>
      <c r="DQ12" s="2">
        <v>41</v>
      </c>
      <c r="DR12" s="2"/>
      <c r="DS12" s="2"/>
      <c r="DT12" s="2" t="s">
        <v>438</v>
      </c>
      <c r="DU12" s="2">
        <f t="shared" si="2"/>
        <v>0.89130434782608692</v>
      </c>
      <c r="DV12" s="2">
        <v>2</v>
      </c>
      <c r="DW12" s="2">
        <v>2</v>
      </c>
      <c r="DX12" s="2"/>
      <c r="DY12" s="2"/>
      <c r="DZ12" s="2" t="s">
        <v>252</v>
      </c>
      <c r="EA12" s="2">
        <f t="shared" ref="EA12" si="12" xml:space="preserve"> DW12 / DV12</f>
        <v>1</v>
      </c>
      <c r="EB12" s="2">
        <v>6</v>
      </c>
      <c r="EC12" s="2">
        <v>6</v>
      </c>
      <c r="ED12" s="2"/>
      <c r="EE12" s="2"/>
      <c r="EF12" s="2" t="s">
        <v>439</v>
      </c>
      <c r="EG12" s="2">
        <f t="shared" si="4"/>
        <v>1</v>
      </c>
      <c r="EH12" s="2"/>
      <c r="EI12" s="2"/>
      <c r="EJ12" s="2"/>
      <c r="EK12" s="2" t="s">
        <v>420</v>
      </c>
      <c r="EL12">
        <v>0.75</v>
      </c>
      <c r="EM12" s="2"/>
      <c r="EN12" s="2"/>
      <c r="EO12" s="2"/>
      <c r="EP12" s="2" t="s">
        <v>307</v>
      </c>
      <c r="EQ12" s="2">
        <v>0</v>
      </c>
      <c r="ER12" s="2">
        <v>7</v>
      </c>
      <c r="ES12" s="2">
        <v>0</v>
      </c>
      <c r="ET12" s="2"/>
      <c r="EU12" s="2"/>
      <c r="EV12" s="2" t="s">
        <v>440</v>
      </c>
      <c r="EW12" s="2">
        <f xml:space="preserve"> ES12/ER12</f>
        <v>0</v>
      </c>
      <c r="EX12" s="2"/>
      <c r="EY12" s="2"/>
      <c r="EZ12" s="2"/>
      <c r="FA12" s="2" t="s">
        <v>261</v>
      </c>
      <c r="FB12" s="2">
        <v>1</v>
      </c>
      <c r="FC12" s="2"/>
      <c r="FD12" s="2"/>
      <c r="FE12" s="2"/>
      <c r="FF12" s="2" t="s">
        <v>263</v>
      </c>
      <c r="FG12" s="2">
        <v>1</v>
      </c>
      <c r="FH12" s="2"/>
      <c r="FI12" s="2"/>
      <c r="FJ12" s="2"/>
      <c r="FK12" s="2" t="s">
        <v>511</v>
      </c>
      <c r="FL12" s="2">
        <v>1</v>
      </c>
      <c r="FM12" s="2"/>
      <c r="FN12" s="2"/>
      <c r="FO12" s="2"/>
      <c r="FP12" s="2" t="s">
        <v>266</v>
      </c>
      <c r="FQ12" s="2">
        <v>1</v>
      </c>
      <c r="FR12" s="2"/>
      <c r="FS12" s="2"/>
      <c r="FT12" s="2"/>
      <c r="FU12" s="2" t="s">
        <v>268</v>
      </c>
      <c r="FV12" s="2"/>
      <c r="FW12" s="2"/>
      <c r="FX12" s="2"/>
      <c r="FY12" s="2"/>
      <c r="FZ12" s="2" t="s">
        <v>270</v>
      </c>
      <c r="GA12" s="2"/>
      <c r="GB12" s="2"/>
      <c r="GC12" s="2"/>
      <c r="GD12" s="2"/>
      <c r="GE12" s="2" t="s">
        <v>270</v>
      </c>
      <c r="GF12" s="2"/>
      <c r="GG12" s="2"/>
      <c r="GH12" s="2"/>
      <c r="GI12" s="2"/>
      <c r="GJ12" s="2" t="s">
        <v>274</v>
      </c>
      <c r="GK12" s="2"/>
      <c r="GL12">
        <v>241</v>
      </c>
      <c r="GM12">
        <v>10</v>
      </c>
      <c r="GN12" s="2"/>
      <c r="GO12" s="2"/>
      <c r="GP12" s="20" t="s">
        <v>851</v>
      </c>
      <c r="GQ12" s="19">
        <f t="shared" si="7"/>
        <v>0.95850622406639008</v>
      </c>
      <c r="GR12" s="2"/>
      <c r="GS12" s="2"/>
      <c r="GT12" s="2"/>
      <c r="GU12" s="2" t="s">
        <v>277</v>
      </c>
      <c r="GV12" s="2">
        <v>1</v>
      </c>
      <c r="GW12" s="2">
        <f t="shared" si="6"/>
        <v>86.874210716218641</v>
      </c>
    </row>
    <row r="13" spans="1:205" s="20" customFormat="1" x14ac:dyDescent="0.25">
      <c r="A13" s="20" t="s">
        <v>330</v>
      </c>
      <c r="B13" s="3" t="s">
        <v>331</v>
      </c>
      <c r="C13" s="20">
        <v>27</v>
      </c>
      <c r="D13" s="20">
        <v>19</v>
      </c>
      <c r="G13" s="20" t="s">
        <v>441</v>
      </c>
      <c r="H13" s="20">
        <f t="shared" si="10"/>
        <v>0.70370370370370372</v>
      </c>
      <c r="I13" s="20">
        <v>0</v>
      </c>
      <c r="J13" s="20">
        <v>0</v>
      </c>
      <c r="M13" s="20" t="s">
        <v>209</v>
      </c>
      <c r="O13" s="20">
        <v>1</v>
      </c>
      <c r="P13" s="20">
        <v>0</v>
      </c>
      <c r="S13" s="20" t="s">
        <v>806</v>
      </c>
      <c r="T13" s="20">
        <v>0</v>
      </c>
      <c r="U13" s="20">
        <v>1</v>
      </c>
      <c r="V13" s="20">
        <v>0</v>
      </c>
      <c r="Y13" s="20" t="s">
        <v>808</v>
      </c>
      <c r="Z13" s="20">
        <v>0.25</v>
      </c>
      <c r="AA13" s="20">
        <v>0</v>
      </c>
      <c r="AB13" s="20">
        <v>0</v>
      </c>
      <c r="AE13" s="20" t="s">
        <v>216</v>
      </c>
      <c r="AG13" s="20">
        <v>1</v>
      </c>
      <c r="AH13" s="20">
        <v>0</v>
      </c>
      <c r="AK13" s="20" t="s">
        <v>808</v>
      </c>
      <c r="AL13" s="20">
        <v>0.25</v>
      </c>
      <c r="AP13" s="20" t="s">
        <v>442</v>
      </c>
      <c r="AQ13" s="20">
        <v>0.75</v>
      </c>
      <c r="AU13" s="20" t="s">
        <v>301</v>
      </c>
      <c r="AV13" s="20">
        <v>1</v>
      </c>
      <c r="AZ13" s="20" t="s">
        <v>293</v>
      </c>
      <c r="BE13" s="20" t="s">
        <v>1017</v>
      </c>
      <c r="BF13" s="20">
        <v>0.75</v>
      </c>
      <c r="BJ13" s="20" t="s">
        <v>281</v>
      </c>
      <c r="BO13" s="20" t="s">
        <v>332</v>
      </c>
      <c r="BP13" s="20">
        <v>1</v>
      </c>
      <c r="BT13" s="20" t="s">
        <v>322</v>
      </c>
      <c r="BU13" s="20">
        <v>0.75</v>
      </c>
      <c r="BY13" s="20" t="s">
        <v>333</v>
      </c>
      <c r="BZ13" s="20">
        <v>1</v>
      </c>
      <c r="CA13" s="20">
        <v>248</v>
      </c>
      <c r="CB13" s="20">
        <v>248</v>
      </c>
      <c r="CE13" s="20" t="s">
        <v>443</v>
      </c>
      <c r="CF13" s="20">
        <f t="shared" si="1"/>
        <v>1</v>
      </c>
      <c r="CJ13" s="20" t="s">
        <v>334</v>
      </c>
      <c r="CK13" s="20">
        <v>1</v>
      </c>
      <c r="CO13" s="20" t="s">
        <v>239</v>
      </c>
      <c r="CT13" s="20" t="s">
        <v>241</v>
      </c>
      <c r="CU13" s="20">
        <v>1</v>
      </c>
      <c r="CY13" s="20" t="s">
        <v>243</v>
      </c>
      <c r="DD13" s="20" t="s">
        <v>245</v>
      </c>
      <c r="DE13" s="20">
        <v>1</v>
      </c>
      <c r="DI13" s="20" t="s">
        <v>247</v>
      </c>
      <c r="DJ13" s="20">
        <v>1</v>
      </c>
      <c r="DN13" s="20" t="s">
        <v>817</v>
      </c>
      <c r="DO13" s="20">
        <v>1</v>
      </c>
      <c r="DP13" s="20">
        <v>244</v>
      </c>
      <c r="DQ13" s="20">
        <v>228</v>
      </c>
      <c r="DT13" s="20" t="s">
        <v>444</v>
      </c>
      <c r="DU13" s="20">
        <f t="shared" si="2"/>
        <v>0.93442622950819676</v>
      </c>
      <c r="DV13" s="20">
        <v>2</v>
      </c>
      <c r="DW13" s="20">
        <v>2</v>
      </c>
      <c r="DZ13" s="20" t="s">
        <v>252</v>
      </c>
      <c r="EA13" s="20">
        <f t="shared" ref="EA13" si="13" xml:space="preserve"> DW13 / DV13</f>
        <v>1</v>
      </c>
      <c r="EB13" s="20">
        <v>26</v>
      </c>
      <c r="EC13" s="20">
        <v>18</v>
      </c>
      <c r="EF13" s="20" t="s">
        <v>445</v>
      </c>
      <c r="EG13" s="20">
        <f t="shared" si="4"/>
        <v>0.69230769230769229</v>
      </c>
      <c r="EK13" s="20" t="s">
        <v>420</v>
      </c>
      <c r="EL13" s="20">
        <v>0.75</v>
      </c>
      <c r="EP13" s="20" t="s">
        <v>307</v>
      </c>
      <c r="EQ13" s="20">
        <v>0</v>
      </c>
      <c r="EV13" s="20" t="s">
        <v>318</v>
      </c>
      <c r="FA13" s="20" t="s">
        <v>261</v>
      </c>
      <c r="FB13" s="20">
        <v>1</v>
      </c>
      <c r="FF13" s="20" t="s">
        <v>263</v>
      </c>
      <c r="FG13" s="20">
        <v>1</v>
      </c>
      <c r="FK13" s="20" t="s">
        <v>511</v>
      </c>
      <c r="FL13" s="20">
        <v>1</v>
      </c>
      <c r="FP13" s="20" t="s">
        <v>266</v>
      </c>
      <c r="FQ13" s="20">
        <v>1</v>
      </c>
      <c r="FU13" s="20" t="s">
        <v>268</v>
      </c>
      <c r="FZ13" s="20" t="s">
        <v>270</v>
      </c>
      <c r="GE13" s="20" t="s">
        <v>270</v>
      </c>
      <c r="GJ13" s="20" t="s">
        <v>274</v>
      </c>
      <c r="GL13" s="20">
        <v>636</v>
      </c>
      <c r="GM13" s="20">
        <v>35</v>
      </c>
      <c r="GP13" s="20" t="s">
        <v>335</v>
      </c>
      <c r="GQ13" s="20">
        <f t="shared" si="7"/>
        <v>0.94496855345911945</v>
      </c>
      <c r="GU13" s="20" t="s">
        <v>277</v>
      </c>
      <c r="GV13" s="20">
        <v>1</v>
      </c>
      <c r="GW13" s="20">
        <f t="shared" si="6"/>
        <v>80.649652514735976</v>
      </c>
    </row>
    <row r="14" spans="1:205" s="20" customFormat="1" x14ac:dyDescent="0.25">
      <c r="A14" s="20" t="s">
        <v>336</v>
      </c>
      <c r="B14" s="3" t="s">
        <v>1016</v>
      </c>
      <c r="C14" s="20">
        <v>3</v>
      </c>
      <c r="D14" s="20">
        <v>3</v>
      </c>
      <c r="G14" s="20" t="s">
        <v>446</v>
      </c>
      <c r="H14" s="20">
        <f t="shared" si="10"/>
        <v>1</v>
      </c>
      <c r="I14" s="20">
        <v>0</v>
      </c>
      <c r="J14" s="20">
        <v>0</v>
      </c>
      <c r="M14" s="20" t="s">
        <v>209</v>
      </c>
      <c r="O14" s="20">
        <v>0</v>
      </c>
      <c r="P14" s="20">
        <v>0</v>
      </c>
      <c r="S14" s="20" t="s">
        <v>212</v>
      </c>
      <c r="U14" s="20">
        <v>0</v>
      </c>
      <c r="V14" s="20">
        <v>0</v>
      </c>
      <c r="Y14" s="20" t="s">
        <v>212</v>
      </c>
      <c r="AA14" s="20">
        <v>0</v>
      </c>
      <c r="AB14" s="20">
        <v>0</v>
      </c>
      <c r="AE14" s="20" t="s">
        <v>216</v>
      </c>
      <c r="AG14" s="20">
        <v>0</v>
      </c>
      <c r="AH14" s="20">
        <v>0</v>
      </c>
      <c r="AK14" s="20" t="s">
        <v>212</v>
      </c>
      <c r="AP14" s="20" t="s">
        <v>447</v>
      </c>
      <c r="AQ14" s="20">
        <v>0.75</v>
      </c>
      <c r="AU14" s="20" t="s">
        <v>301</v>
      </c>
      <c r="AV14" s="20">
        <v>1</v>
      </c>
      <c r="AZ14" s="20" t="s">
        <v>293</v>
      </c>
      <c r="BE14" s="20" t="s">
        <v>225</v>
      </c>
      <c r="BF14" s="20">
        <v>1</v>
      </c>
      <c r="BJ14" s="20" t="s">
        <v>281</v>
      </c>
      <c r="BO14" s="20" t="s">
        <v>332</v>
      </c>
      <c r="BP14" s="20">
        <v>1</v>
      </c>
      <c r="BT14" s="20" t="s">
        <v>322</v>
      </c>
      <c r="BU14" s="20">
        <v>0.75</v>
      </c>
      <c r="BY14" s="20" t="s">
        <v>333</v>
      </c>
      <c r="BZ14" s="20">
        <v>1</v>
      </c>
      <c r="CA14" s="20">
        <v>46</v>
      </c>
      <c r="CB14" s="20">
        <v>46</v>
      </c>
      <c r="CE14" s="20" t="s">
        <v>424</v>
      </c>
      <c r="CF14" s="20">
        <f t="shared" si="1"/>
        <v>1</v>
      </c>
      <c r="CJ14" s="20" t="s">
        <v>334</v>
      </c>
      <c r="CK14" s="20">
        <v>1</v>
      </c>
      <c r="CO14" s="20" t="s">
        <v>239</v>
      </c>
      <c r="CT14" s="20" t="s">
        <v>283</v>
      </c>
      <c r="CY14" s="20" t="s">
        <v>243</v>
      </c>
      <c r="DD14" s="20" t="s">
        <v>245</v>
      </c>
      <c r="DE14" s="20">
        <v>1</v>
      </c>
      <c r="DI14" s="20" t="s">
        <v>247</v>
      </c>
      <c r="DJ14" s="20">
        <v>1</v>
      </c>
      <c r="DN14" s="20" t="s">
        <v>817</v>
      </c>
      <c r="DO14" s="20">
        <v>1</v>
      </c>
      <c r="DP14" s="20">
        <v>42</v>
      </c>
      <c r="DQ14" s="20">
        <v>37</v>
      </c>
      <c r="DT14" s="20" t="s">
        <v>438</v>
      </c>
      <c r="DU14" s="20">
        <f t="shared" si="2"/>
        <v>0.88095238095238093</v>
      </c>
      <c r="DV14" s="20">
        <v>2</v>
      </c>
      <c r="DW14" s="20">
        <v>2</v>
      </c>
      <c r="DZ14" s="20" t="s">
        <v>252</v>
      </c>
      <c r="EA14" s="20">
        <f t="shared" ref="EA14" si="14" xml:space="preserve"> DW14 / DV14</f>
        <v>1</v>
      </c>
      <c r="EB14" s="20">
        <v>5</v>
      </c>
      <c r="EC14" s="20">
        <v>5</v>
      </c>
      <c r="EF14" s="20" t="s">
        <v>448</v>
      </c>
      <c r="EG14" s="20">
        <f t="shared" si="4"/>
        <v>1</v>
      </c>
      <c r="EK14" s="20" t="s">
        <v>420</v>
      </c>
      <c r="EL14" s="20">
        <v>0.75</v>
      </c>
      <c r="EP14" s="20" t="s">
        <v>307</v>
      </c>
      <c r="EQ14" s="20">
        <v>0</v>
      </c>
      <c r="EV14" s="20" t="s">
        <v>318</v>
      </c>
      <c r="FA14" s="20" t="s">
        <v>261</v>
      </c>
      <c r="FB14" s="20">
        <v>1</v>
      </c>
      <c r="FF14" s="20" t="s">
        <v>263</v>
      </c>
      <c r="FG14" s="20">
        <v>1</v>
      </c>
      <c r="FK14" s="20" t="s">
        <v>511</v>
      </c>
      <c r="FL14" s="20">
        <v>1</v>
      </c>
      <c r="FP14" s="20" t="s">
        <v>266</v>
      </c>
      <c r="FQ14" s="20">
        <v>1</v>
      </c>
      <c r="FU14" s="20" t="s">
        <v>268</v>
      </c>
      <c r="FZ14" s="20" t="s">
        <v>270</v>
      </c>
      <c r="GE14" s="20" t="s">
        <v>270</v>
      </c>
      <c r="GJ14" s="20" t="s">
        <v>274</v>
      </c>
      <c r="GL14" s="20">
        <v>270</v>
      </c>
      <c r="GM14" s="20">
        <v>10</v>
      </c>
      <c r="GP14" s="20" t="s">
        <v>337</v>
      </c>
      <c r="GQ14" s="20">
        <f t="shared" si="7"/>
        <v>0.96296296296296291</v>
      </c>
      <c r="GU14" s="20" t="s">
        <v>277</v>
      </c>
      <c r="GV14" s="20">
        <v>1</v>
      </c>
      <c r="GW14" s="20">
        <f t="shared" si="6"/>
        <v>91.71267540832757</v>
      </c>
    </row>
    <row r="15" spans="1:205" x14ac:dyDescent="0.25">
      <c r="A15" t="s">
        <v>357</v>
      </c>
      <c r="B15" s="10" t="s">
        <v>409</v>
      </c>
      <c r="C15" s="2">
        <v>7</v>
      </c>
      <c r="D15" s="2">
        <v>7</v>
      </c>
      <c r="G15" s="2" t="s">
        <v>449</v>
      </c>
      <c r="H15" s="2">
        <f t="shared" si="10"/>
        <v>1</v>
      </c>
      <c r="I15" s="2">
        <v>0</v>
      </c>
      <c r="J15" s="2">
        <v>0</v>
      </c>
      <c r="K15" s="2"/>
      <c r="L15" s="2"/>
      <c r="M15" s="2" t="s">
        <v>209</v>
      </c>
      <c r="N15" s="2"/>
      <c r="O15" s="2">
        <v>0</v>
      </c>
      <c r="P15" s="2">
        <v>0</v>
      </c>
      <c r="Q15" s="2"/>
      <c r="R15" s="2"/>
      <c r="S15" s="2" t="s">
        <v>212</v>
      </c>
      <c r="T15" s="2"/>
      <c r="U15" s="2">
        <v>0</v>
      </c>
      <c r="V15" s="2">
        <v>0</v>
      </c>
      <c r="W15" s="2"/>
      <c r="X15" s="2"/>
      <c r="Y15" s="2" t="s">
        <v>212</v>
      </c>
      <c r="Z15" s="2"/>
      <c r="AA15" s="2">
        <v>0</v>
      </c>
      <c r="AB15" s="2">
        <v>0</v>
      </c>
      <c r="AC15" s="2"/>
      <c r="AD15" s="2"/>
      <c r="AE15" s="2" t="s">
        <v>216</v>
      </c>
      <c r="AF15" s="2"/>
      <c r="AG15" s="2">
        <v>0</v>
      </c>
      <c r="AH15" s="2">
        <v>0</v>
      </c>
      <c r="AI15" s="2"/>
      <c r="AJ15" s="2"/>
      <c r="AK15" s="2" t="s">
        <v>212</v>
      </c>
      <c r="AP15" s="2" t="s">
        <v>450</v>
      </c>
      <c r="AQ15" s="2">
        <v>0.75</v>
      </c>
      <c r="AU15" s="2" t="s">
        <v>301</v>
      </c>
      <c r="AV15" s="2">
        <v>1</v>
      </c>
      <c r="AZ15" s="2" t="s">
        <v>293</v>
      </c>
      <c r="BE15" s="20" t="s">
        <v>225</v>
      </c>
      <c r="BF15" s="19">
        <v>1</v>
      </c>
      <c r="BJ15" s="2" t="s">
        <v>281</v>
      </c>
      <c r="BK15" s="2"/>
      <c r="BO15" s="2" t="s">
        <v>332</v>
      </c>
      <c r="BP15">
        <v>1</v>
      </c>
      <c r="BT15" s="20" t="s">
        <v>322</v>
      </c>
      <c r="BU15" s="19">
        <v>0.75</v>
      </c>
      <c r="BY15" s="2" t="s">
        <v>381</v>
      </c>
      <c r="BZ15">
        <v>1</v>
      </c>
      <c r="CA15">
        <v>61</v>
      </c>
      <c r="CB15">
        <v>61</v>
      </c>
      <c r="CE15" s="2" t="s">
        <v>451</v>
      </c>
      <c r="CF15" s="2">
        <f t="shared" si="1"/>
        <v>1</v>
      </c>
      <c r="CJ15" s="2" t="s">
        <v>315</v>
      </c>
      <c r="CK15">
        <v>1</v>
      </c>
      <c r="CO15" s="2" t="s">
        <v>239</v>
      </c>
      <c r="CT15" s="2" t="s">
        <v>283</v>
      </c>
      <c r="CY15" t="s">
        <v>243</v>
      </c>
      <c r="CZ15" s="2"/>
      <c r="DD15" s="2" t="s">
        <v>245</v>
      </c>
      <c r="DE15" s="2">
        <v>1</v>
      </c>
      <c r="DI15" s="2" t="s">
        <v>247</v>
      </c>
      <c r="DJ15" s="2">
        <v>1</v>
      </c>
      <c r="DN15" s="20" t="s">
        <v>817</v>
      </c>
      <c r="DO15" s="2">
        <v>1</v>
      </c>
      <c r="DP15" s="2">
        <v>57</v>
      </c>
      <c r="DQ15" s="2">
        <v>52</v>
      </c>
      <c r="DT15" s="2" t="s">
        <v>438</v>
      </c>
      <c r="DU15" s="2">
        <f t="shared" si="2"/>
        <v>0.91228070175438591</v>
      </c>
      <c r="DV15" s="2">
        <v>2</v>
      </c>
      <c r="DW15" s="2">
        <v>2</v>
      </c>
      <c r="DX15" s="2"/>
      <c r="DY15" s="2"/>
      <c r="DZ15" s="2" t="s">
        <v>252</v>
      </c>
      <c r="EA15" s="2">
        <f t="shared" ref="EA15" si="15" xml:space="preserve"> DW15 / DV15</f>
        <v>1</v>
      </c>
      <c r="EB15" s="2">
        <v>22</v>
      </c>
      <c r="EC15" s="2">
        <v>22</v>
      </c>
      <c r="EF15" s="2" t="s">
        <v>452</v>
      </c>
      <c r="EG15" s="2">
        <f t="shared" si="4"/>
        <v>1</v>
      </c>
      <c r="EK15" s="2" t="s">
        <v>420</v>
      </c>
      <c r="EL15">
        <v>0.75</v>
      </c>
      <c r="EP15" s="2" t="s">
        <v>307</v>
      </c>
      <c r="EQ15" s="2">
        <v>0</v>
      </c>
      <c r="EV15" s="2" t="s">
        <v>318</v>
      </c>
      <c r="FA15" s="2" t="s">
        <v>261</v>
      </c>
      <c r="FB15" s="2">
        <v>1</v>
      </c>
      <c r="FC15" s="2"/>
      <c r="FD15" s="2"/>
      <c r="FE15" s="2"/>
      <c r="FF15" s="2" t="s">
        <v>263</v>
      </c>
      <c r="FG15" s="2">
        <v>1</v>
      </c>
      <c r="FK15" s="2" t="s">
        <v>511</v>
      </c>
      <c r="FL15" s="2">
        <v>1</v>
      </c>
      <c r="FP15" s="2" t="s">
        <v>266</v>
      </c>
      <c r="FQ15" s="2">
        <v>1</v>
      </c>
      <c r="FU15" s="2" t="s">
        <v>268</v>
      </c>
      <c r="FZ15" s="2" t="s">
        <v>270</v>
      </c>
      <c r="GE15" s="2" t="s">
        <v>270</v>
      </c>
      <c r="GJ15" s="2" t="s">
        <v>274</v>
      </c>
      <c r="GL15">
        <v>413</v>
      </c>
      <c r="GM15">
        <v>55</v>
      </c>
      <c r="GP15" s="2" t="s">
        <v>410</v>
      </c>
      <c r="GQ15">
        <f t="shared" si="7"/>
        <v>0.86682808716707027</v>
      </c>
      <c r="GU15" s="2" t="s">
        <v>277</v>
      </c>
      <c r="GV15" s="2">
        <v>1</v>
      </c>
      <c r="GW15" s="2">
        <f t="shared" si="6"/>
        <v>91.430907777919373</v>
      </c>
    </row>
    <row r="16" spans="1:205" x14ac:dyDescent="0.25">
      <c r="A16" t="s">
        <v>369</v>
      </c>
      <c r="B16" s="10" t="s">
        <v>370</v>
      </c>
      <c r="C16" s="2">
        <v>26</v>
      </c>
      <c r="D16" s="2">
        <v>8</v>
      </c>
      <c r="G16" s="2" t="s">
        <v>505</v>
      </c>
      <c r="H16" s="2">
        <f t="shared" si="10"/>
        <v>0.30769230769230771</v>
      </c>
      <c r="I16" s="2">
        <v>0</v>
      </c>
      <c r="J16" s="2">
        <v>0</v>
      </c>
      <c r="K16" s="2"/>
      <c r="L16" s="2"/>
      <c r="M16" s="2" t="s">
        <v>209</v>
      </c>
      <c r="N16" s="2"/>
      <c r="O16" s="2">
        <v>0</v>
      </c>
      <c r="P16" s="2">
        <v>0</v>
      </c>
      <c r="Q16" s="2"/>
      <c r="R16" s="2"/>
      <c r="S16" s="2" t="s">
        <v>212</v>
      </c>
      <c r="T16" s="2"/>
      <c r="U16" s="2">
        <v>0</v>
      </c>
      <c r="V16" s="2">
        <v>0</v>
      </c>
      <c r="W16" s="2"/>
      <c r="X16" s="2"/>
      <c r="Y16" s="2" t="s">
        <v>212</v>
      </c>
      <c r="Z16" s="2"/>
      <c r="AA16" s="2">
        <v>0</v>
      </c>
      <c r="AB16" s="2">
        <v>0</v>
      </c>
      <c r="AC16" s="2"/>
      <c r="AD16" s="2"/>
      <c r="AE16" s="2" t="s">
        <v>216</v>
      </c>
      <c r="AF16" s="2"/>
      <c r="AG16" s="2">
        <v>0</v>
      </c>
      <c r="AH16" s="2">
        <v>0</v>
      </c>
      <c r="AI16" s="2"/>
      <c r="AJ16" s="2"/>
      <c r="AK16" s="2" t="s">
        <v>212</v>
      </c>
      <c r="AP16" s="2" t="s">
        <v>506</v>
      </c>
      <c r="AQ16" s="2">
        <v>0.75</v>
      </c>
      <c r="AU16" s="2" t="s">
        <v>301</v>
      </c>
      <c r="AV16" s="2">
        <v>1</v>
      </c>
      <c r="AZ16" s="2" t="s">
        <v>293</v>
      </c>
      <c r="BE16" s="20" t="s">
        <v>1018</v>
      </c>
      <c r="BF16" s="19">
        <v>1</v>
      </c>
      <c r="BJ16" s="2" t="s">
        <v>281</v>
      </c>
      <c r="BK16" s="2"/>
      <c r="BO16" t="s">
        <v>371</v>
      </c>
      <c r="BP16">
        <v>0.75</v>
      </c>
      <c r="BT16" s="19" t="s">
        <v>363</v>
      </c>
      <c r="BU16" s="19">
        <v>0.75</v>
      </c>
      <c r="BY16" t="s">
        <v>232</v>
      </c>
      <c r="BZ16">
        <v>1</v>
      </c>
      <c r="CA16">
        <v>249</v>
      </c>
      <c r="CB16">
        <v>249</v>
      </c>
      <c r="CE16" t="s">
        <v>504</v>
      </c>
      <c r="CF16" s="2">
        <f t="shared" si="1"/>
        <v>1</v>
      </c>
      <c r="CJ16" t="s">
        <v>315</v>
      </c>
      <c r="CK16">
        <v>1</v>
      </c>
      <c r="CO16" s="2" t="s">
        <v>239</v>
      </c>
      <c r="CT16" s="2" t="s">
        <v>283</v>
      </c>
      <c r="CY16" t="s">
        <v>243</v>
      </c>
      <c r="CZ16" s="2"/>
      <c r="DD16" s="2" t="s">
        <v>245</v>
      </c>
      <c r="DE16" s="2">
        <v>1</v>
      </c>
      <c r="DI16" s="2" t="s">
        <v>247</v>
      </c>
      <c r="DJ16" s="2">
        <v>1</v>
      </c>
      <c r="DN16" s="20" t="s">
        <v>817</v>
      </c>
      <c r="DO16" s="2">
        <v>1</v>
      </c>
      <c r="DP16" s="2">
        <v>245</v>
      </c>
      <c r="DQ16" s="2">
        <v>227</v>
      </c>
      <c r="DT16" s="2" t="s">
        <v>507</v>
      </c>
      <c r="DU16" s="2">
        <f t="shared" si="2"/>
        <v>0.92653061224489797</v>
      </c>
      <c r="DV16" s="2">
        <v>2</v>
      </c>
      <c r="DW16" s="2">
        <v>2</v>
      </c>
      <c r="DX16" s="2"/>
      <c r="DY16" s="2"/>
      <c r="DZ16" s="2" t="s">
        <v>252</v>
      </c>
      <c r="EA16" s="2">
        <f t="shared" ref="EA16" si="16" xml:space="preserve"> DW16 / DV16</f>
        <v>1</v>
      </c>
      <c r="EB16" s="2">
        <v>23</v>
      </c>
      <c r="EC16" s="2">
        <v>16</v>
      </c>
      <c r="EF16" s="2" t="s">
        <v>508</v>
      </c>
      <c r="EG16" s="2">
        <f t="shared" si="4"/>
        <v>0.69565217391304346</v>
      </c>
      <c r="EK16" s="2" t="s">
        <v>420</v>
      </c>
      <c r="EL16">
        <v>0.75</v>
      </c>
      <c r="EP16" s="2" t="s">
        <v>307</v>
      </c>
      <c r="EQ16" s="2">
        <v>0</v>
      </c>
      <c r="EV16" s="2" t="s">
        <v>318</v>
      </c>
      <c r="FA16" s="2" t="s">
        <v>261</v>
      </c>
      <c r="FB16" s="2">
        <v>1</v>
      </c>
      <c r="FC16" s="2"/>
      <c r="FD16" s="2"/>
      <c r="FE16" s="2"/>
      <c r="FF16" s="2" t="s">
        <v>263</v>
      </c>
      <c r="FG16" s="2">
        <v>1</v>
      </c>
      <c r="FK16" s="2" t="s">
        <v>511</v>
      </c>
      <c r="FL16" s="2">
        <v>1</v>
      </c>
      <c r="FP16" s="2" t="s">
        <v>266</v>
      </c>
      <c r="FQ16" s="2">
        <v>1</v>
      </c>
      <c r="FU16" s="2" t="s">
        <v>268</v>
      </c>
      <c r="FZ16" s="2" t="s">
        <v>270</v>
      </c>
      <c r="GE16" s="2" t="s">
        <v>270</v>
      </c>
      <c r="GJ16" s="2" t="s">
        <v>274</v>
      </c>
      <c r="GL16">
        <v>581</v>
      </c>
      <c r="GM16">
        <v>25</v>
      </c>
      <c r="GP16" t="s">
        <v>373</v>
      </c>
      <c r="GQ16">
        <f t="shared" si="7"/>
        <v>0.95697074010327021</v>
      </c>
      <c r="GU16" t="s">
        <v>296</v>
      </c>
      <c r="GV16">
        <v>1</v>
      </c>
      <c r="GW16" s="2">
        <f t="shared" si="6"/>
        <v>86.464547104145737</v>
      </c>
    </row>
    <row r="17" spans="1:205" x14ac:dyDescent="0.25">
      <c r="A17" t="s">
        <v>374</v>
      </c>
      <c r="B17" s="10" t="s">
        <v>375</v>
      </c>
      <c r="C17" s="2">
        <v>3</v>
      </c>
      <c r="D17" s="2">
        <v>3</v>
      </c>
      <c r="G17" s="2" t="s">
        <v>446</v>
      </c>
      <c r="H17" s="2">
        <f t="shared" si="10"/>
        <v>1</v>
      </c>
      <c r="I17" s="2">
        <v>0</v>
      </c>
      <c r="J17" s="2">
        <v>0</v>
      </c>
      <c r="K17" s="2"/>
      <c r="L17" s="2"/>
      <c r="M17" s="2" t="s">
        <v>209</v>
      </c>
      <c r="N17" s="2"/>
      <c r="O17" s="2">
        <v>0</v>
      </c>
      <c r="P17" s="2">
        <v>0</v>
      </c>
      <c r="Q17" s="2"/>
      <c r="R17" s="2"/>
      <c r="S17" s="2" t="s">
        <v>212</v>
      </c>
      <c r="T17" s="2"/>
      <c r="U17" s="2">
        <v>0</v>
      </c>
      <c r="V17" s="2">
        <v>0</v>
      </c>
      <c r="W17" s="2"/>
      <c r="X17" s="2"/>
      <c r="Y17" s="2" t="s">
        <v>212</v>
      </c>
      <c r="Z17" s="2"/>
      <c r="AA17" s="2">
        <v>0</v>
      </c>
      <c r="AB17" s="2">
        <v>0</v>
      </c>
      <c r="AC17" s="2"/>
      <c r="AD17" s="2"/>
      <c r="AE17" s="2" t="s">
        <v>216</v>
      </c>
      <c r="AF17" s="2"/>
      <c r="AG17" s="2">
        <v>0</v>
      </c>
      <c r="AH17" s="2">
        <v>0</v>
      </c>
      <c r="AI17" s="2"/>
      <c r="AJ17" s="2"/>
      <c r="AK17" s="2" t="s">
        <v>212</v>
      </c>
      <c r="AP17" s="2" t="s">
        <v>509</v>
      </c>
      <c r="AQ17" s="2">
        <v>0.75</v>
      </c>
      <c r="AU17" s="2" t="s">
        <v>301</v>
      </c>
      <c r="AV17" s="2">
        <v>1</v>
      </c>
      <c r="AZ17" s="2" t="s">
        <v>293</v>
      </c>
      <c r="BE17" s="20" t="s">
        <v>225</v>
      </c>
      <c r="BF17" s="19">
        <v>1</v>
      </c>
      <c r="BJ17" s="2" t="s">
        <v>281</v>
      </c>
      <c r="BK17" s="2"/>
      <c r="BO17" t="s">
        <v>376</v>
      </c>
      <c r="BP17">
        <v>0.75</v>
      </c>
      <c r="BT17" s="19" t="s">
        <v>363</v>
      </c>
      <c r="BU17" s="19">
        <v>0.75</v>
      </c>
      <c r="BY17" t="s">
        <v>232</v>
      </c>
      <c r="BZ17">
        <v>1</v>
      </c>
      <c r="CA17">
        <v>47</v>
      </c>
      <c r="CB17">
        <v>47</v>
      </c>
      <c r="CE17" t="s">
        <v>510</v>
      </c>
      <c r="CF17" s="2">
        <f t="shared" si="1"/>
        <v>1</v>
      </c>
      <c r="CJ17" t="s">
        <v>315</v>
      </c>
      <c r="CK17">
        <v>1</v>
      </c>
      <c r="CO17" s="2" t="s">
        <v>239</v>
      </c>
      <c r="CT17" s="2" t="s">
        <v>283</v>
      </c>
      <c r="CY17" t="s">
        <v>243</v>
      </c>
      <c r="CZ17" s="2"/>
      <c r="DD17" s="2" t="s">
        <v>245</v>
      </c>
      <c r="DE17" s="2">
        <v>1</v>
      </c>
      <c r="DI17" s="2" t="s">
        <v>247</v>
      </c>
      <c r="DJ17" s="2">
        <v>1</v>
      </c>
      <c r="DN17" s="20" t="s">
        <v>817</v>
      </c>
      <c r="DO17" s="2">
        <v>1</v>
      </c>
      <c r="DP17" s="2">
        <v>43</v>
      </c>
      <c r="DQ17" s="2">
        <v>38</v>
      </c>
      <c r="DT17" s="2" t="s">
        <v>513</v>
      </c>
      <c r="DU17" s="2">
        <f t="shared" si="2"/>
        <v>0.88372093023255816</v>
      </c>
      <c r="DV17" s="2">
        <v>2</v>
      </c>
      <c r="DW17" s="2">
        <v>2</v>
      </c>
      <c r="DX17" s="2"/>
      <c r="DY17" s="2"/>
      <c r="DZ17" s="2" t="s">
        <v>252</v>
      </c>
      <c r="EA17" s="2">
        <f t="shared" ref="EA17" si="17" xml:space="preserve"> DW17 / DV17</f>
        <v>1</v>
      </c>
      <c r="EB17" s="2">
        <v>5</v>
      </c>
      <c r="EC17" s="2">
        <v>5</v>
      </c>
      <c r="EF17" s="2" t="s">
        <v>514</v>
      </c>
      <c r="EG17" s="2">
        <f t="shared" ref="EG17:EG24" si="18" xml:space="preserve"> EC17 / EB17</f>
        <v>1</v>
      </c>
      <c r="EK17" s="2" t="s">
        <v>420</v>
      </c>
      <c r="EL17">
        <v>0.75</v>
      </c>
      <c r="EP17" s="2" t="s">
        <v>307</v>
      </c>
      <c r="EQ17" s="2">
        <v>0</v>
      </c>
      <c r="EV17" s="2" t="s">
        <v>318</v>
      </c>
      <c r="FA17" s="2" t="s">
        <v>261</v>
      </c>
      <c r="FB17" s="2">
        <v>1</v>
      </c>
      <c r="FC17" s="2"/>
      <c r="FD17" s="2"/>
      <c r="FE17" s="2"/>
      <c r="FF17" s="2" t="s">
        <v>263</v>
      </c>
      <c r="FG17" s="2">
        <v>1</v>
      </c>
      <c r="FK17" s="2" t="s">
        <v>511</v>
      </c>
      <c r="FL17" s="2">
        <v>1</v>
      </c>
      <c r="FP17" s="2" t="s">
        <v>266</v>
      </c>
      <c r="FQ17" s="2">
        <v>1</v>
      </c>
      <c r="FU17" s="2" t="s">
        <v>268</v>
      </c>
      <c r="FZ17" s="2" t="s">
        <v>270</v>
      </c>
      <c r="GE17" s="2" t="s">
        <v>270</v>
      </c>
      <c r="GJ17" s="2" t="s">
        <v>274</v>
      </c>
      <c r="GL17">
        <v>271</v>
      </c>
      <c r="GM17">
        <v>9</v>
      </c>
      <c r="GP17" t="s">
        <v>377</v>
      </c>
      <c r="GQ17">
        <f t="shared" si="7"/>
        <v>0.96678966789667897</v>
      </c>
      <c r="GU17" t="s">
        <v>296</v>
      </c>
      <c r="GV17">
        <v>1</v>
      </c>
      <c r="GW17" s="2">
        <f t="shared" si="6"/>
        <v>90.654393904909725</v>
      </c>
    </row>
    <row r="18" spans="1:205" x14ac:dyDescent="0.25">
      <c r="A18" t="s">
        <v>378</v>
      </c>
      <c r="B18" s="10" t="s">
        <v>379</v>
      </c>
      <c r="C18" s="2">
        <v>3</v>
      </c>
      <c r="D18" s="2">
        <v>3</v>
      </c>
      <c r="G18" s="2" t="s">
        <v>446</v>
      </c>
      <c r="H18" s="2">
        <f t="shared" ref="H18:H41" si="19">D18/C18</f>
        <v>1</v>
      </c>
      <c r="I18" s="2">
        <v>0</v>
      </c>
      <c r="J18" s="2">
        <v>0</v>
      </c>
      <c r="K18" s="2"/>
      <c r="L18" s="2"/>
      <c r="M18" s="2" t="s">
        <v>209</v>
      </c>
      <c r="N18" s="2"/>
      <c r="O18" s="2">
        <v>0</v>
      </c>
      <c r="P18" s="2">
        <v>0</v>
      </c>
      <c r="Q18" s="2"/>
      <c r="R18" s="2"/>
      <c r="S18" s="2" t="s">
        <v>212</v>
      </c>
      <c r="T18" s="2"/>
      <c r="U18" s="2">
        <v>0</v>
      </c>
      <c r="V18" s="2">
        <v>0</v>
      </c>
      <c r="W18" s="2"/>
      <c r="X18" s="2"/>
      <c r="Y18" s="2" t="s">
        <v>212</v>
      </c>
      <c r="Z18" s="2"/>
      <c r="AA18" s="2">
        <v>0</v>
      </c>
      <c r="AB18" s="2">
        <v>0</v>
      </c>
      <c r="AC18" s="2"/>
      <c r="AD18" s="2"/>
      <c r="AE18" s="2" t="s">
        <v>216</v>
      </c>
      <c r="AF18" s="2"/>
      <c r="AG18" s="2">
        <v>0</v>
      </c>
      <c r="AH18" s="2">
        <v>0</v>
      </c>
      <c r="AI18" s="2"/>
      <c r="AJ18" s="2"/>
      <c r="AK18" s="2" t="s">
        <v>212</v>
      </c>
      <c r="AP18" s="2" t="s">
        <v>512</v>
      </c>
      <c r="AQ18" s="2">
        <v>0.75</v>
      </c>
      <c r="AU18" s="2" t="s">
        <v>301</v>
      </c>
      <c r="AV18" s="2">
        <v>1</v>
      </c>
      <c r="AZ18" s="2" t="s">
        <v>293</v>
      </c>
      <c r="BE18" s="20" t="s">
        <v>225</v>
      </c>
      <c r="BF18" s="19">
        <v>1</v>
      </c>
      <c r="BJ18" s="2" t="s">
        <v>281</v>
      </c>
      <c r="BK18" s="2"/>
      <c r="BO18" t="s">
        <v>380</v>
      </c>
      <c r="BP18" s="2">
        <v>0.75</v>
      </c>
      <c r="BT18" s="19" t="s">
        <v>363</v>
      </c>
      <c r="BU18" s="19">
        <v>0.75</v>
      </c>
      <c r="BY18" t="s">
        <v>381</v>
      </c>
      <c r="BZ18">
        <v>1</v>
      </c>
      <c r="CA18">
        <v>57</v>
      </c>
      <c r="CB18">
        <v>57</v>
      </c>
      <c r="CE18" t="s">
        <v>429</v>
      </c>
      <c r="CF18" s="2">
        <f t="shared" si="1"/>
        <v>1</v>
      </c>
      <c r="CJ18" t="s">
        <v>315</v>
      </c>
      <c r="CK18">
        <v>1</v>
      </c>
      <c r="CO18" s="2" t="s">
        <v>239</v>
      </c>
      <c r="CT18" s="2" t="s">
        <v>283</v>
      </c>
      <c r="CY18" t="s">
        <v>243</v>
      </c>
      <c r="CZ18" s="2"/>
      <c r="DD18" s="2" t="s">
        <v>245</v>
      </c>
      <c r="DE18" s="2">
        <v>1</v>
      </c>
      <c r="DI18" s="2" t="s">
        <v>247</v>
      </c>
      <c r="DJ18" s="2">
        <v>1</v>
      </c>
      <c r="DN18" s="20" t="s">
        <v>817</v>
      </c>
      <c r="DO18" s="2">
        <v>1</v>
      </c>
      <c r="DP18" s="2">
        <v>53</v>
      </c>
      <c r="DQ18" s="2">
        <v>48</v>
      </c>
      <c r="DT18" s="2" t="s">
        <v>513</v>
      </c>
      <c r="DU18" s="2">
        <f t="shared" si="2"/>
        <v>0.90566037735849059</v>
      </c>
      <c r="DV18" s="2">
        <v>2</v>
      </c>
      <c r="DW18" s="2">
        <v>2</v>
      </c>
      <c r="DX18" s="2"/>
      <c r="DY18" s="2"/>
      <c r="DZ18" s="2" t="s">
        <v>252</v>
      </c>
      <c r="EA18" s="2">
        <f t="shared" ref="EA18" si="20" xml:space="preserve"> DW18 / DV18</f>
        <v>1</v>
      </c>
      <c r="EB18" s="2">
        <v>6</v>
      </c>
      <c r="EC18" s="2">
        <v>6</v>
      </c>
      <c r="EF18" s="2" t="s">
        <v>515</v>
      </c>
      <c r="EG18" s="2">
        <f t="shared" si="18"/>
        <v>1</v>
      </c>
      <c r="EK18" s="2" t="s">
        <v>420</v>
      </c>
      <c r="EL18">
        <v>0.75</v>
      </c>
      <c r="EP18" s="2" t="s">
        <v>307</v>
      </c>
      <c r="EQ18" s="2">
        <v>0</v>
      </c>
      <c r="EV18" s="2" t="s">
        <v>318</v>
      </c>
      <c r="FA18" s="2" t="s">
        <v>261</v>
      </c>
      <c r="FB18" s="2">
        <v>1</v>
      </c>
      <c r="FC18" s="2"/>
      <c r="FD18" s="2"/>
      <c r="FE18" s="2"/>
      <c r="FF18" s="2" t="s">
        <v>263</v>
      </c>
      <c r="FG18" s="2">
        <v>1</v>
      </c>
      <c r="FK18" s="2" t="s">
        <v>511</v>
      </c>
      <c r="FL18" s="2">
        <v>1</v>
      </c>
      <c r="FP18" s="2" t="s">
        <v>266</v>
      </c>
      <c r="FQ18" s="2">
        <v>1</v>
      </c>
      <c r="FU18" s="2" t="s">
        <v>268</v>
      </c>
      <c r="FZ18" s="2" t="s">
        <v>270</v>
      </c>
      <c r="GE18" s="2" t="s">
        <v>270</v>
      </c>
      <c r="GJ18" s="2" t="s">
        <v>274</v>
      </c>
      <c r="GL18">
        <v>287</v>
      </c>
      <c r="GM18">
        <v>8</v>
      </c>
      <c r="GP18" t="s">
        <v>516</v>
      </c>
      <c r="GQ18">
        <f t="shared" si="7"/>
        <v>0.97212543554006969</v>
      </c>
      <c r="GU18" t="s">
        <v>296</v>
      </c>
      <c r="GV18">
        <v>1</v>
      </c>
      <c r="GW18" s="2">
        <f t="shared" si="6"/>
        <v>90.772981795211123</v>
      </c>
    </row>
    <row r="19" spans="1:205" x14ac:dyDescent="0.25">
      <c r="A19" t="s">
        <v>382</v>
      </c>
      <c r="B19" s="10" t="s">
        <v>383</v>
      </c>
      <c r="C19" s="2">
        <v>23</v>
      </c>
      <c r="D19" s="2">
        <v>14</v>
      </c>
      <c r="G19" s="2" t="s">
        <v>521</v>
      </c>
      <c r="H19" s="2">
        <f t="shared" si="19"/>
        <v>0.60869565217391308</v>
      </c>
      <c r="I19" s="2">
        <v>0</v>
      </c>
      <c r="J19" s="2">
        <v>0</v>
      </c>
      <c r="K19" s="2"/>
      <c r="L19" s="2"/>
      <c r="M19" s="2" t="s">
        <v>209</v>
      </c>
      <c r="N19" s="2"/>
      <c r="O19" s="2">
        <v>0</v>
      </c>
      <c r="P19" s="2">
        <v>0</v>
      </c>
      <c r="Q19" s="2"/>
      <c r="R19" s="2"/>
      <c r="S19" s="2" t="s">
        <v>212</v>
      </c>
      <c r="T19" s="2"/>
      <c r="U19" s="2">
        <v>0</v>
      </c>
      <c r="V19" s="2">
        <v>0</v>
      </c>
      <c r="W19" s="2"/>
      <c r="X19" s="2"/>
      <c r="Y19" s="2" t="s">
        <v>212</v>
      </c>
      <c r="Z19" s="2"/>
      <c r="AA19" s="2">
        <v>0</v>
      </c>
      <c r="AB19" s="2">
        <v>0</v>
      </c>
      <c r="AC19" s="2"/>
      <c r="AD19" s="2"/>
      <c r="AE19" s="2" t="s">
        <v>216</v>
      </c>
      <c r="AF19" s="2"/>
      <c r="AG19" s="2">
        <v>0</v>
      </c>
      <c r="AH19" s="2">
        <v>0</v>
      </c>
      <c r="AI19" s="2"/>
      <c r="AJ19" s="2"/>
      <c r="AK19" s="2" t="s">
        <v>212</v>
      </c>
      <c r="AP19" s="2" t="s">
        <v>522</v>
      </c>
      <c r="AQ19" s="2">
        <v>0.75</v>
      </c>
      <c r="AZ19" s="2" t="s">
        <v>293</v>
      </c>
      <c r="BE19" s="20" t="s">
        <v>384</v>
      </c>
      <c r="BF19" s="19">
        <v>0.75</v>
      </c>
      <c r="BJ19" s="2" t="s">
        <v>281</v>
      </c>
      <c r="BK19" s="2"/>
      <c r="BO19" t="s">
        <v>523</v>
      </c>
      <c r="BP19">
        <v>0.75</v>
      </c>
      <c r="BT19" s="19" t="s">
        <v>363</v>
      </c>
      <c r="BU19" s="19">
        <v>0.75</v>
      </c>
      <c r="BY19" t="s">
        <v>232</v>
      </c>
      <c r="BZ19">
        <v>1</v>
      </c>
      <c r="CA19">
        <v>81</v>
      </c>
      <c r="CB19">
        <v>81</v>
      </c>
      <c r="CE19" t="s">
        <v>524</v>
      </c>
      <c r="CF19" s="2">
        <f t="shared" si="1"/>
        <v>1</v>
      </c>
      <c r="CJ19" t="s">
        <v>315</v>
      </c>
      <c r="CK19">
        <v>1</v>
      </c>
      <c r="CO19" s="2" t="s">
        <v>239</v>
      </c>
      <c r="CT19" s="2" t="s">
        <v>241</v>
      </c>
      <c r="CU19" s="2">
        <v>1</v>
      </c>
      <c r="CY19" t="s">
        <v>243</v>
      </c>
      <c r="CZ19" s="2"/>
      <c r="DD19" s="2" t="s">
        <v>245</v>
      </c>
      <c r="DE19" s="2">
        <v>1</v>
      </c>
      <c r="DI19" s="2" t="s">
        <v>247</v>
      </c>
      <c r="DJ19" s="2">
        <v>1</v>
      </c>
      <c r="DN19" s="20" t="s">
        <v>817</v>
      </c>
      <c r="DO19" s="2">
        <v>1</v>
      </c>
      <c r="DP19" s="2">
        <v>77</v>
      </c>
      <c r="DQ19" s="2">
        <v>63</v>
      </c>
      <c r="DT19" s="2" t="s">
        <v>525</v>
      </c>
      <c r="DU19" s="2">
        <f t="shared" si="2"/>
        <v>0.81818181818181823</v>
      </c>
      <c r="DV19" s="2">
        <v>2</v>
      </c>
      <c r="DW19" s="2">
        <v>2</v>
      </c>
      <c r="DX19" s="2"/>
      <c r="DY19" s="2"/>
      <c r="DZ19" s="2" t="s">
        <v>252</v>
      </c>
      <c r="EA19" s="2">
        <f t="shared" ref="EA19" si="21" xml:space="preserve"> DW19 / DV19</f>
        <v>1</v>
      </c>
      <c r="EB19" s="2">
        <v>20</v>
      </c>
      <c r="EC19" s="2">
        <v>20</v>
      </c>
      <c r="EF19" s="2" t="s">
        <v>526</v>
      </c>
      <c r="EG19" s="2">
        <f t="shared" si="18"/>
        <v>1</v>
      </c>
      <c r="EK19" s="2" t="s">
        <v>420</v>
      </c>
      <c r="EL19">
        <v>0.75</v>
      </c>
      <c r="EP19" s="2" t="s">
        <v>307</v>
      </c>
      <c r="EQ19" s="2">
        <v>0</v>
      </c>
      <c r="EV19" s="2" t="s">
        <v>318</v>
      </c>
      <c r="FA19" s="2" t="s">
        <v>261</v>
      </c>
      <c r="FB19" s="2">
        <v>1</v>
      </c>
      <c r="FC19" s="2"/>
      <c r="FD19" s="2"/>
      <c r="FE19" s="2"/>
      <c r="FF19" s="2" t="s">
        <v>263</v>
      </c>
      <c r="FG19" s="2">
        <v>1</v>
      </c>
      <c r="FK19" s="2" t="s">
        <v>511</v>
      </c>
      <c r="FL19" s="2">
        <v>1</v>
      </c>
      <c r="FP19" s="2" t="s">
        <v>266</v>
      </c>
      <c r="FQ19" s="2">
        <v>1</v>
      </c>
      <c r="FU19" s="2" t="s">
        <v>268</v>
      </c>
      <c r="FZ19" s="2" t="s">
        <v>270</v>
      </c>
      <c r="GE19" s="2" t="s">
        <v>270</v>
      </c>
      <c r="GJ19" s="2" t="s">
        <v>274</v>
      </c>
      <c r="GL19">
        <v>679</v>
      </c>
      <c r="GM19">
        <v>23</v>
      </c>
      <c r="GP19" t="s">
        <v>385</v>
      </c>
      <c r="GQ19">
        <f t="shared" si="7"/>
        <v>0.96612665684830634</v>
      </c>
      <c r="GU19" t="s">
        <v>296</v>
      </c>
      <c r="GV19">
        <v>1</v>
      </c>
      <c r="GW19" s="2">
        <f t="shared" si="6"/>
        <v>87.578278813930609</v>
      </c>
    </row>
    <row r="20" spans="1:205" x14ac:dyDescent="0.25">
      <c r="A20" t="s">
        <v>386</v>
      </c>
      <c r="B20" s="10" t="s">
        <v>387</v>
      </c>
      <c r="C20" s="2">
        <v>4</v>
      </c>
      <c r="D20" s="2">
        <v>4</v>
      </c>
      <c r="G20" s="2" t="s">
        <v>527</v>
      </c>
      <c r="H20" s="2">
        <f t="shared" si="19"/>
        <v>1</v>
      </c>
      <c r="I20" s="2">
        <v>0</v>
      </c>
      <c r="J20" s="2">
        <v>0</v>
      </c>
      <c r="K20" s="2"/>
      <c r="L20" s="2"/>
      <c r="M20" s="2" t="s">
        <v>209</v>
      </c>
      <c r="N20" s="2"/>
      <c r="O20" s="2">
        <v>0</v>
      </c>
      <c r="P20" s="2">
        <v>0</v>
      </c>
      <c r="Q20" s="2"/>
      <c r="R20" s="2"/>
      <c r="S20" s="2" t="s">
        <v>212</v>
      </c>
      <c r="T20" s="2"/>
      <c r="U20" s="2">
        <v>0</v>
      </c>
      <c r="V20" s="2">
        <v>0</v>
      </c>
      <c r="W20" s="2"/>
      <c r="X20" s="2"/>
      <c r="Y20" s="2" t="s">
        <v>212</v>
      </c>
      <c r="Z20" s="2"/>
      <c r="AA20" s="2">
        <v>0</v>
      </c>
      <c r="AB20" s="2">
        <v>0</v>
      </c>
      <c r="AC20" s="2"/>
      <c r="AD20" s="2"/>
      <c r="AE20" s="2" t="s">
        <v>216</v>
      </c>
      <c r="AF20" s="2"/>
      <c r="AG20" s="2">
        <v>0</v>
      </c>
      <c r="AH20" s="2">
        <v>0</v>
      </c>
      <c r="AI20" s="2"/>
      <c r="AJ20" s="2"/>
      <c r="AK20" s="2" t="s">
        <v>212</v>
      </c>
      <c r="AP20" s="2" t="s">
        <v>528</v>
      </c>
      <c r="AQ20" s="2">
        <v>0.75</v>
      </c>
      <c r="AZ20" s="2" t="s">
        <v>293</v>
      </c>
      <c r="BE20" s="20" t="s">
        <v>225</v>
      </c>
      <c r="BF20" s="19">
        <v>1</v>
      </c>
      <c r="BJ20" s="2" t="s">
        <v>281</v>
      </c>
      <c r="BK20" s="2"/>
      <c r="BO20" t="s">
        <v>388</v>
      </c>
      <c r="BP20">
        <v>0.75</v>
      </c>
      <c r="BT20" s="19" t="s">
        <v>363</v>
      </c>
      <c r="BU20" s="19">
        <v>0.75</v>
      </c>
      <c r="BY20" t="s">
        <v>232</v>
      </c>
      <c r="BZ20">
        <v>1</v>
      </c>
      <c r="CA20">
        <v>46</v>
      </c>
      <c r="CB20">
        <v>46</v>
      </c>
      <c r="CE20" t="s">
        <v>424</v>
      </c>
      <c r="CF20" s="2">
        <f t="shared" si="1"/>
        <v>1</v>
      </c>
      <c r="CJ20" t="s">
        <v>315</v>
      </c>
      <c r="CK20">
        <v>1</v>
      </c>
      <c r="CO20" s="2" t="s">
        <v>239</v>
      </c>
      <c r="CT20" s="2" t="s">
        <v>283</v>
      </c>
      <c r="CY20" t="s">
        <v>243</v>
      </c>
      <c r="CZ20" s="2"/>
      <c r="DD20" s="2" t="s">
        <v>245</v>
      </c>
      <c r="DE20" s="2">
        <v>1</v>
      </c>
      <c r="DI20" s="2" t="s">
        <v>247</v>
      </c>
      <c r="DJ20" s="2">
        <v>1</v>
      </c>
      <c r="DN20" s="20" t="s">
        <v>817</v>
      </c>
      <c r="DO20" s="2">
        <v>1</v>
      </c>
      <c r="DP20" s="2">
        <v>42</v>
      </c>
      <c r="DQ20" s="2">
        <v>38</v>
      </c>
      <c r="DT20" s="2" t="s">
        <v>513</v>
      </c>
      <c r="DU20" s="2">
        <f t="shared" si="2"/>
        <v>0.90476190476190477</v>
      </c>
      <c r="DV20" s="2">
        <v>2</v>
      </c>
      <c r="DW20" s="2">
        <v>2</v>
      </c>
      <c r="DX20" s="2"/>
      <c r="DY20" s="2"/>
      <c r="DZ20" s="2" t="s">
        <v>252</v>
      </c>
      <c r="EA20" s="2">
        <f t="shared" ref="EA20" si="22" xml:space="preserve"> DW20 / DV20</f>
        <v>1</v>
      </c>
      <c r="EB20" s="2">
        <v>5</v>
      </c>
      <c r="EC20" s="2">
        <v>5</v>
      </c>
      <c r="EF20" s="2" t="s">
        <v>295</v>
      </c>
      <c r="EG20" s="2">
        <f t="shared" si="18"/>
        <v>1</v>
      </c>
      <c r="EK20" s="2" t="s">
        <v>420</v>
      </c>
      <c r="EL20">
        <v>0.75</v>
      </c>
      <c r="EP20" s="2" t="s">
        <v>307</v>
      </c>
      <c r="EQ20" s="2">
        <v>0</v>
      </c>
      <c r="EV20" s="2" t="s">
        <v>318</v>
      </c>
      <c r="FA20" s="2" t="s">
        <v>261</v>
      </c>
      <c r="FB20" s="2">
        <v>1</v>
      </c>
      <c r="FC20" s="2"/>
      <c r="FD20" s="2"/>
      <c r="FE20" s="2"/>
      <c r="FF20" s="2" t="s">
        <v>263</v>
      </c>
      <c r="FG20" s="2">
        <v>1</v>
      </c>
      <c r="FK20" s="2" t="s">
        <v>511</v>
      </c>
      <c r="FL20" s="2">
        <v>1</v>
      </c>
      <c r="FP20" s="2" t="s">
        <v>266</v>
      </c>
      <c r="FQ20" s="2">
        <v>1</v>
      </c>
      <c r="FU20" s="2" t="s">
        <v>268</v>
      </c>
      <c r="FZ20" s="2" t="s">
        <v>270</v>
      </c>
      <c r="GE20" s="2" t="s">
        <v>270</v>
      </c>
      <c r="GJ20" s="2" t="s">
        <v>274</v>
      </c>
      <c r="GL20">
        <v>263</v>
      </c>
      <c r="GM20">
        <v>9</v>
      </c>
      <c r="GP20" t="s">
        <v>377</v>
      </c>
      <c r="GQ20">
        <f t="shared" si="7"/>
        <v>0.96577946768060841</v>
      </c>
      <c r="GU20" t="s">
        <v>296</v>
      </c>
      <c r="GV20">
        <v>1</v>
      </c>
      <c r="GW20" s="2">
        <f t="shared" si="6"/>
        <v>90.320642602011418</v>
      </c>
    </row>
    <row r="21" spans="1:205" ht="18" customHeight="1" x14ac:dyDescent="0.25">
      <c r="A21" s="19" t="s">
        <v>529</v>
      </c>
      <c r="B21" s="10" t="s">
        <v>389</v>
      </c>
      <c r="C21">
        <v>3</v>
      </c>
      <c r="D21">
        <v>3</v>
      </c>
      <c r="G21" t="s">
        <v>1024</v>
      </c>
      <c r="H21" s="2">
        <f>D21/C21</f>
        <v>1</v>
      </c>
      <c r="I21">
        <v>1</v>
      </c>
      <c r="J21">
        <v>1</v>
      </c>
      <c r="M21" s="2" t="s">
        <v>1025</v>
      </c>
      <c r="N21" s="2">
        <f xml:space="preserve"> J21/I21</f>
        <v>1</v>
      </c>
      <c r="O21" s="2">
        <v>0</v>
      </c>
      <c r="P21" s="2">
        <v>0</v>
      </c>
      <c r="Q21" s="2"/>
      <c r="R21" s="2"/>
      <c r="S21" s="2" t="s">
        <v>212</v>
      </c>
      <c r="T21" s="2"/>
      <c r="U21" s="2">
        <v>0</v>
      </c>
      <c r="V21" s="2">
        <v>0</v>
      </c>
      <c r="W21" s="2"/>
      <c r="X21" s="2"/>
      <c r="Y21" s="2" t="s">
        <v>212</v>
      </c>
      <c r="Z21" s="2"/>
      <c r="AA21" s="2">
        <v>0</v>
      </c>
      <c r="AB21" s="2">
        <v>0</v>
      </c>
      <c r="AC21" s="2"/>
      <c r="AD21" s="2"/>
      <c r="AE21" s="2" t="s">
        <v>216</v>
      </c>
      <c r="AF21" s="2"/>
      <c r="AG21" s="2">
        <v>0</v>
      </c>
      <c r="AH21" s="2">
        <v>0</v>
      </c>
      <c r="AI21" s="2"/>
      <c r="AJ21" s="2"/>
      <c r="AK21" s="2" t="s">
        <v>212</v>
      </c>
      <c r="AP21" s="20" t="s">
        <v>1031</v>
      </c>
      <c r="AQ21" s="20">
        <v>0.75</v>
      </c>
      <c r="AU21" s="2" t="s">
        <v>301</v>
      </c>
      <c r="AV21" s="2">
        <v>1</v>
      </c>
      <c r="AW21" s="2"/>
      <c r="AX21" s="2"/>
      <c r="AY21" s="2"/>
      <c r="AZ21" s="2" t="s">
        <v>342</v>
      </c>
      <c r="BA21" s="2">
        <v>1</v>
      </c>
      <c r="BE21" s="19" t="s">
        <v>1047</v>
      </c>
      <c r="BF21" s="19">
        <v>1</v>
      </c>
      <c r="BJ21" s="1" t="s">
        <v>764</v>
      </c>
      <c r="BO21" t="s">
        <v>391</v>
      </c>
      <c r="BP21">
        <v>0.75</v>
      </c>
      <c r="BT21" s="19" t="s">
        <v>392</v>
      </c>
      <c r="BU21" s="19">
        <v>1</v>
      </c>
      <c r="BY21" s="20" t="s">
        <v>899</v>
      </c>
      <c r="BZ21" s="20">
        <v>0.75</v>
      </c>
      <c r="CA21">
        <v>56</v>
      </c>
      <c r="CB21">
        <v>56</v>
      </c>
      <c r="CE21" s="19" t="s">
        <v>1026</v>
      </c>
      <c r="CF21" s="20">
        <f xml:space="preserve"> CB21 / CA21</f>
        <v>1</v>
      </c>
      <c r="CJ21" t="s">
        <v>315</v>
      </c>
      <c r="CK21">
        <v>1</v>
      </c>
      <c r="CO21" s="2" t="s">
        <v>239</v>
      </c>
      <c r="CT21" s="2" t="s">
        <v>283</v>
      </c>
      <c r="CY21" t="s">
        <v>364</v>
      </c>
      <c r="DD21" s="2" t="s">
        <v>1027</v>
      </c>
      <c r="DE21" s="2">
        <v>1</v>
      </c>
      <c r="DI21" s="2" t="s">
        <v>247</v>
      </c>
      <c r="DJ21" s="2">
        <v>1</v>
      </c>
      <c r="DN21" s="20" t="s">
        <v>891</v>
      </c>
      <c r="DO21" s="2">
        <v>1</v>
      </c>
      <c r="DP21">
        <v>31</v>
      </c>
      <c r="DQ21">
        <v>26</v>
      </c>
      <c r="DT21" t="s">
        <v>1028</v>
      </c>
      <c r="DU21" s="2">
        <f xml:space="preserve"> DQ21 /DP21</f>
        <v>0.83870967741935487</v>
      </c>
      <c r="DV21" s="2">
        <v>2</v>
      </c>
      <c r="DW21" s="2">
        <v>2</v>
      </c>
      <c r="DX21" s="2"/>
      <c r="DY21" s="2"/>
      <c r="DZ21" s="20" t="s">
        <v>909</v>
      </c>
      <c r="EA21" s="20">
        <f xml:space="preserve"> DW21 / DV21</f>
        <v>1</v>
      </c>
      <c r="EB21">
        <v>28</v>
      </c>
      <c r="EC21">
        <v>28</v>
      </c>
      <c r="EF21" s="20" t="s">
        <v>1029</v>
      </c>
      <c r="EG21" s="20">
        <v>0.75</v>
      </c>
      <c r="EK21" s="2" t="s">
        <v>520</v>
      </c>
      <c r="EL21" s="20">
        <v>0.25</v>
      </c>
      <c r="EP21" s="2" t="s">
        <v>307</v>
      </c>
      <c r="EQ21" s="2">
        <v>0</v>
      </c>
      <c r="ER21" s="2"/>
      <c r="ES21" s="2"/>
      <c r="ET21" s="2"/>
      <c r="EU21" s="2"/>
      <c r="EV21" s="2" t="s">
        <v>318</v>
      </c>
      <c r="EW21" s="2"/>
      <c r="EX21" s="2"/>
      <c r="EY21" s="2"/>
      <c r="EZ21" s="2"/>
      <c r="FA21" s="2" t="s">
        <v>261</v>
      </c>
      <c r="FB21" s="2">
        <v>1</v>
      </c>
      <c r="FC21" s="2"/>
      <c r="FD21" s="2"/>
      <c r="FE21" s="2"/>
      <c r="FF21" s="2" t="s">
        <v>263</v>
      </c>
      <c r="FG21" s="2">
        <v>1</v>
      </c>
      <c r="FK21" s="20" t="s">
        <v>511</v>
      </c>
      <c r="FL21" s="2">
        <v>1</v>
      </c>
      <c r="FP21" s="20" t="s">
        <v>266</v>
      </c>
      <c r="FQ21" s="2">
        <v>1</v>
      </c>
      <c r="FU21" t="s">
        <v>1030</v>
      </c>
      <c r="FV21">
        <v>1</v>
      </c>
      <c r="FZ21" t="s">
        <v>901</v>
      </c>
      <c r="GA21">
        <v>0.75</v>
      </c>
      <c r="GE21" s="20" t="s">
        <v>1033</v>
      </c>
      <c r="GF21" s="20">
        <v>0.5</v>
      </c>
      <c r="GJ21" s="2" t="s">
        <v>274</v>
      </c>
      <c r="GL21">
        <v>678</v>
      </c>
      <c r="GM21">
        <v>189</v>
      </c>
      <c r="GP21" t="s">
        <v>390</v>
      </c>
      <c r="GQ21">
        <f>(GL21-GM21)/GL21</f>
        <v>0.72123893805309736</v>
      </c>
      <c r="GU21" t="s">
        <v>360</v>
      </c>
      <c r="GV21" s="2">
        <v>0.75</v>
      </c>
      <c r="GW21" s="2">
        <f>AVERAGEIF('Old-Template Sites'!$C$2:$GV$2,"*Score*",C21:GV21)*100</f>
        <v>85.035530769544465</v>
      </c>
    </row>
    <row r="22" spans="1:205" x14ac:dyDescent="0.25">
      <c r="A22" t="s">
        <v>393</v>
      </c>
      <c r="B22" s="10" t="s">
        <v>396</v>
      </c>
      <c r="C22" s="2">
        <v>11</v>
      </c>
      <c r="D22" s="2">
        <v>10</v>
      </c>
      <c r="G22" s="2" t="s">
        <v>533</v>
      </c>
      <c r="H22" s="2">
        <f t="shared" si="19"/>
        <v>0.90909090909090906</v>
      </c>
      <c r="I22" s="2">
        <v>0</v>
      </c>
      <c r="J22" s="2">
        <v>0</v>
      </c>
      <c r="K22" s="2"/>
      <c r="L22" s="2"/>
      <c r="M22" s="2" t="s">
        <v>209</v>
      </c>
      <c r="N22" s="2"/>
      <c r="O22" s="2">
        <v>0</v>
      </c>
      <c r="P22" s="2">
        <v>0</v>
      </c>
      <c r="Q22" s="2"/>
      <c r="R22" s="2"/>
      <c r="S22" s="2" t="s">
        <v>212</v>
      </c>
      <c r="T22" s="2"/>
      <c r="U22" s="2">
        <v>0</v>
      </c>
      <c r="V22" s="2">
        <v>0</v>
      </c>
      <c r="W22" s="2"/>
      <c r="X22" s="2"/>
      <c r="Y22" s="2" t="s">
        <v>212</v>
      </c>
      <c r="Z22" s="2"/>
      <c r="AA22" s="2">
        <v>0</v>
      </c>
      <c r="AB22" s="2">
        <v>0</v>
      </c>
      <c r="AC22" s="2"/>
      <c r="AD22" s="2"/>
      <c r="AE22" s="2" t="s">
        <v>216</v>
      </c>
      <c r="AF22" s="2"/>
      <c r="AG22" s="2">
        <v>0</v>
      </c>
      <c r="AH22" s="2">
        <v>0</v>
      </c>
      <c r="AI22" s="2"/>
      <c r="AJ22" s="2"/>
      <c r="AK22" s="2" t="s">
        <v>212</v>
      </c>
      <c r="AP22" s="2" t="s">
        <v>534</v>
      </c>
      <c r="AQ22" s="2">
        <v>0.75</v>
      </c>
      <c r="AZ22" s="2" t="s">
        <v>293</v>
      </c>
      <c r="BE22" s="20" t="s">
        <v>225</v>
      </c>
      <c r="BF22" s="19">
        <v>1</v>
      </c>
      <c r="BJ22" s="2" t="s">
        <v>281</v>
      </c>
      <c r="BK22" s="2"/>
      <c r="BO22" t="s">
        <v>394</v>
      </c>
      <c r="BP22">
        <v>1</v>
      </c>
      <c r="BT22" s="19" t="s">
        <v>363</v>
      </c>
      <c r="BU22" s="19">
        <v>0.75</v>
      </c>
      <c r="BY22" t="s">
        <v>232</v>
      </c>
      <c r="BZ22">
        <v>1</v>
      </c>
      <c r="CA22">
        <v>45</v>
      </c>
      <c r="CB22">
        <v>45</v>
      </c>
      <c r="CE22" t="s">
        <v>535</v>
      </c>
      <c r="CF22" s="2">
        <f t="shared" si="1"/>
        <v>1</v>
      </c>
      <c r="CJ22" t="s">
        <v>315</v>
      </c>
      <c r="CK22">
        <v>1</v>
      </c>
      <c r="CO22" s="2" t="s">
        <v>239</v>
      </c>
      <c r="CT22" s="2" t="s">
        <v>241</v>
      </c>
      <c r="CU22" s="2">
        <v>1</v>
      </c>
      <c r="CY22" t="s">
        <v>243</v>
      </c>
      <c r="CZ22" s="2"/>
      <c r="DD22" s="2" t="s">
        <v>245</v>
      </c>
      <c r="DE22" s="2">
        <v>1</v>
      </c>
      <c r="DI22" s="2" t="s">
        <v>247</v>
      </c>
      <c r="DJ22" s="2">
        <v>1</v>
      </c>
      <c r="DN22" s="20" t="s">
        <v>817</v>
      </c>
      <c r="DO22" s="2">
        <v>1</v>
      </c>
      <c r="DP22" s="2">
        <v>41</v>
      </c>
      <c r="DQ22" s="2">
        <v>39</v>
      </c>
      <c r="DT22" s="2" t="s">
        <v>536</v>
      </c>
      <c r="DU22" s="2">
        <f t="shared" si="2"/>
        <v>0.95121951219512191</v>
      </c>
      <c r="DV22" s="2">
        <v>2</v>
      </c>
      <c r="DW22" s="2">
        <v>2</v>
      </c>
      <c r="DX22" s="2"/>
      <c r="DY22" s="2"/>
      <c r="DZ22" s="2" t="s">
        <v>252</v>
      </c>
      <c r="EA22" s="2">
        <f t="shared" ref="EA22" si="23" xml:space="preserve"> DW22 / DV22</f>
        <v>1</v>
      </c>
      <c r="EB22" s="2">
        <v>8</v>
      </c>
      <c r="EC22" s="2">
        <v>7</v>
      </c>
      <c r="EF22" s="2" t="s">
        <v>537</v>
      </c>
      <c r="EG22" s="2">
        <f t="shared" si="18"/>
        <v>0.875</v>
      </c>
      <c r="EK22" s="2" t="s">
        <v>420</v>
      </c>
      <c r="EL22">
        <v>0.75</v>
      </c>
      <c r="EP22" s="2" t="s">
        <v>307</v>
      </c>
      <c r="EQ22" s="2">
        <v>0</v>
      </c>
      <c r="EV22" s="2" t="s">
        <v>318</v>
      </c>
      <c r="FA22" s="2" t="s">
        <v>261</v>
      </c>
      <c r="FB22" s="2">
        <v>1</v>
      </c>
      <c r="FC22" s="2"/>
      <c r="FD22" s="2"/>
      <c r="FE22" s="2"/>
      <c r="FF22" s="2" t="s">
        <v>263</v>
      </c>
      <c r="FG22" s="2">
        <v>1</v>
      </c>
      <c r="FK22" s="2" t="s">
        <v>511</v>
      </c>
      <c r="FL22" s="2">
        <v>1</v>
      </c>
      <c r="FP22" s="2" t="s">
        <v>266</v>
      </c>
      <c r="FQ22" s="2">
        <v>1</v>
      </c>
      <c r="FU22" s="2" t="s">
        <v>268</v>
      </c>
      <c r="FZ22" s="2" t="s">
        <v>270</v>
      </c>
      <c r="GE22" s="2" t="s">
        <v>270</v>
      </c>
      <c r="GJ22" s="2" t="s">
        <v>274</v>
      </c>
      <c r="GL22">
        <v>410</v>
      </c>
      <c r="GM22">
        <v>16</v>
      </c>
      <c r="GP22" t="s">
        <v>395</v>
      </c>
      <c r="GQ22">
        <f t="shared" si="7"/>
        <v>0.96097560975609753</v>
      </c>
      <c r="GU22" t="s">
        <v>296</v>
      </c>
      <c r="GV22">
        <v>1</v>
      </c>
      <c r="GW22" s="2">
        <f t="shared" si="6"/>
        <v>91.070808830617949</v>
      </c>
    </row>
    <row r="23" spans="1:205" x14ac:dyDescent="0.25">
      <c r="A23" t="s">
        <v>397</v>
      </c>
      <c r="B23" s="10" t="s">
        <v>538</v>
      </c>
      <c r="C23" s="2">
        <v>2</v>
      </c>
      <c r="D23" s="2">
        <v>1</v>
      </c>
      <c r="G23" s="2" t="s">
        <v>533</v>
      </c>
      <c r="H23" s="2">
        <f t="shared" si="19"/>
        <v>0.5</v>
      </c>
      <c r="I23" s="2">
        <v>0</v>
      </c>
      <c r="J23" s="2">
        <v>0</v>
      </c>
      <c r="K23" s="2"/>
      <c r="L23" s="2"/>
      <c r="M23" s="2" t="s">
        <v>209</v>
      </c>
      <c r="N23" s="2"/>
      <c r="O23" s="2">
        <v>0</v>
      </c>
      <c r="P23" s="2">
        <v>0</v>
      </c>
      <c r="Q23" s="2"/>
      <c r="R23" s="2"/>
      <c r="S23" s="2" t="s">
        <v>212</v>
      </c>
      <c r="T23" s="2"/>
      <c r="U23" s="2">
        <v>0</v>
      </c>
      <c r="V23" s="2">
        <v>0</v>
      </c>
      <c r="W23" s="2"/>
      <c r="X23" s="2"/>
      <c r="Y23" s="2" t="s">
        <v>212</v>
      </c>
      <c r="Z23" s="2"/>
      <c r="AA23" s="2">
        <v>0</v>
      </c>
      <c r="AB23" s="2">
        <v>0</v>
      </c>
      <c r="AC23" s="2"/>
      <c r="AD23" s="2"/>
      <c r="AE23" s="2" t="s">
        <v>216</v>
      </c>
      <c r="AF23" s="2"/>
      <c r="AG23" s="2">
        <v>0</v>
      </c>
      <c r="AH23" s="2">
        <v>0</v>
      </c>
      <c r="AI23" s="2"/>
      <c r="AJ23" s="2"/>
      <c r="AK23" s="2" t="s">
        <v>212</v>
      </c>
      <c r="AP23" s="2" t="s">
        <v>539</v>
      </c>
      <c r="AQ23" s="2">
        <v>0.75</v>
      </c>
      <c r="AZ23" s="2" t="s">
        <v>293</v>
      </c>
      <c r="BE23" s="20" t="s">
        <v>225</v>
      </c>
      <c r="BF23" s="19">
        <v>1</v>
      </c>
      <c r="BJ23" s="2" t="s">
        <v>281</v>
      </c>
      <c r="BK23" s="2"/>
      <c r="BO23" t="s">
        <v>414</v>
      </c>
      <c r="BP23">
        <v>0.75</v>
      </c>
      <c r="BT23" s="19" t="s">
        <v>363</v>
      </c>
      <c r="BU23" s="19">
        <v>0.75</v>
      </c>
      <c r="BY23" t="s">
        <v>232</v>
      </c>
      <c r="BZ23">
        <v>1</v>
      </c>
      <c r="CA23">
        <v>64</v>
      </c>
      <c r="CB23">
        <v>64</v>
      </c>
      <c r="CE23" t="s">
        <v>540</v>
      </c>
      <c r="CF23" s="2">
        <f t="shared" si="1"/>
        <v>1</v>
      </c>
      <c r="CJ23" t="s">
        <v>315</v>
      </c>
      <c r="CK23">
        <v>1</v>
      </c>
      <c r="CO23" s="2" t="s">
        <v>239</v>
      </c>
      <c r="CT23" s="2" t="s">
        <v>283</v>
      </c>
      <c r="CY23" t="s">
        <v>243</v>
      </c>
      <c r="CZ23" s="2"/>
      <c r="DD23" s="2" t="s">
        <v>245</v>
      </c>
      <c r="DE23" s="2">
        <v>1</v>
      </c>
      <c r="DI23" s="2" t="s">
        <v>247</v>
      </c>
      <c r="DJ23" s="2">
        <v>1</v>
      </c>
      <c r="DN23" s="20" t="s">
        <v>817</v>
      </c>
      <c r="DO23" s="2">
        <v>1</v>
      </c>
      <c r="DP23" s="2">
        <v>60</v>
      </c>
      <c r="DQ23" s="2">
        <v>52</v>
      </c>
      <c r="DT23" s="2" t="s">
        <v>541</v>
      </c>
      <c r="DU23" s="2">
        <f t="shared" si="2"/>
        <v>0.8666666666666667</v>
      </c>
      <c r="DV23" s="2">
        <v>2</v>
      </c>
      <c r="DW23" s="2">
        <v>2</v>
      </c>
      <c r="DX23" s="2"/>
      <c r="DY23" s="2"/>
      <c r="DZ23" s="2" t="s">
        <v>252</v>
      </c>
      <c r="EA23" s="2">
        <f t="shared" ref="EA23" si="24" xml:space="preserve"> DW23 / DV23</f>
        <v>1</v>
      </c>
      <c r="EB23" s="2">
        <v>16</v>
      </c>
      <c r="EC23" s="2">
        <v>15</v>
      </c>
      <c r="EF23" s="2" t="s">
        <v>542</v>
      </c>
      <c r="EG23" s="2">
        <f t="shared" si="18"/>
        <v>0.9375</v>
      </c>
      <c r="EK23" s="2" t="s">
        <v>420</v>
      </c>
      <c r="EL23">
        <v>0.75</v>
      </c>
      <c r="EP23" s="2" t="s">
        <v>307</v>
      </c>
      <c r="EQ23" s="2">
        <v>0</v>
      </c>
      <c r="EV23" s="2" t="s">
        <v>318</v>
      </c>
      <c r="FA23" s="2" t="s">
        <v>261</v>
      </c>
      <c r="FB23" s="2">
        <v>1</v>
      </c>
      <c r="FC23" s="2"/>
      <c r="FD23" s="2"/>
      <c r="FE23" s="2"/>
      <c r="FF23" s="2" t="s">
        <v>263</v>
      </c>
      <c r="FG23" s="2">
        <v>1</v>
      </c>
      <c r="FK23" s="2" t="s">
        <v>511</v>
      </c>
      <c r="FL23" s="2">
        <v>1</v>
      </c>
      <c r="FP23" s="2" t="s">
        <v>266</v>
      </c>
      <c r="FQ23" s="2">
        <v>1</v>
      </c>
      <c r="FU23" s="2" t="s">
        <v>268</v>
      </c>
      <c r="FZ23" s="2" t="s">
        <v>270</v>
      </c>
      <c r="GE23" s="2" t="s">
        <v>270</v>
      </c>
      <c r="GJ23" s="2" t="s">
        <v>274</v>
      </c>
      <c r="GL23">
        <v>286</v>
      </c>
      <c r="GM23">
        <v>7</v>
      </c>
      <c r="GP23" t="s">
        <v>398</v>
      </c>
      <c r="GQ23">
        <f t="shared" si="7"/>
        <v>0.97552447552447552</v>
      </c>
      <c r="GU23" t="s">
        <v>296</v>
      </c>
      <c r="GV23">
        <v>1</v>
      </c>
      <c r="GW23" s="2">
        <f t="shared" si="6"/>
        <v>87.634959737232478</v>
      </c>
    </row>
    <row r="24" spans="1:205" x14ac:dyDescent="0.25">
      <c r="A24" t="s">
        <v>543</v>
      </c>
      <c r="B24" s="10" t="s">
        <v>399</v>
      </c>
      <c r="C24" s="2">
        <v>2</v>
      </c>
      <c r="D24" s="2">
        <v>1</v>
      </c>
      <c r="G24" s="2" t="s">
        <v>533</v>
      </c>
      <c r="H24" s="2">
        <f t="shared" si="19"/>
        <v>0.5</v>
      </c>
      <c r="I24" s="2">
        <v>0</v>
      </c>
      <c r="J24" s="2">
        <v>0</v>
      </c>
      <c r="K24" s="2"/>
      <c r="L24" s="2"/>
      <c r="M24" s="2" t="s">
        <v>209</v>
      </c>
      <c r="N24" s="2"/>
      <c r="O24" s="2">
        <v>0</v>
      </c>
      <c r="P24" s="2">
        <v>0</v>
      </c>
      <c r="Q24" s="2"/>
      <c r="R24" s="2"/>
      <c r="S24" s="2" t="s">
        <v>212</v>
      </c>
      <c r="T24" s="2"/>
      <c r="U24" s="2">
        <v>0</v>
      </c>
      <c r="V24" s="2">
        <v>0</v>
      </c>
      <c r="W24" s="2"/>
      <c r="X24" s="2"/>
      <c r="Y24" s="2" t="s">
        <v>212</v>
      </c>
      <c r="Z24" s="2"/>
      <c r="AA24" s="2">
        <v>0</v>
      </c>
      <c r="AB24" s="2">
        <v>0</v>
      </c>
      <c r="AC24" s="2"/>
      <c r="AD24" s="2"/>
      <c r="AE24" s="2" t="s">
        <v>216</v>
      </c>
      <c r="AF24" s="2"/>
      <c r="AG24" s="2">
        <v>0</v>
      </c>
      <c r="AH24" s="2">
        <v>0</v>
      </c>
      <c r="AI24" s="2"/>
      <c r="AJ24" s="2"/>
      <c r="AK24" s="2" t="s">
        <v>212</v>
      </c>
      <c r="AP24" s="2" t="s">
        <v>544</v>
      </c>
      <c r="AQ24" s="2">
        <v>0.75</v>
      </c>
      <c r="AZ24" s="2" t="s">
        <v>293</v>
      </c>
      <c r="BE24" s="20" t="s">
        <v>225</v>
      </c>
      <c r="BF24" s="19">
        <v>1</v>
      </c>
      <c r="BJ24" s="2" t="s">
        <v>281</v>
      </c>
      <c r="BK24" s="2"/>
      <c r="BO24" t="s">
        <v>394</v>
      </c>
      <c r="BP24">
        <v>1</v>
      </c>
      <c r="BT24" s="19" t="s">
        <v>363</v>
      </c>
      <c r="BU24" s="19">
        <v>0.75</v>
      </c>
      <c r="BY24" t="s">
        <v>381</v>
      </c>
      <c r="BZ24">
        <v>1</v>
      </c>
      <c r="CA24">
        <v>34</v>
      </c>
      <c r="CB24">
        <v>34</v>
      </c>
      <c r="CE24" t="s">
        <v>545</v>
      </c>
      <c r="CF24" s="2">
        <f t="shared" si="1"/>
        <v>1</v>
      </c>
      <c r="CJ24" t="s">
        <v>334</v>
      </c>
      <c r="CK24">
        <v>1</v>
      </c>
      <c r="CO24" s="2" t="s">
        <v>239</v>
      </c>
      <c r="CT24" s="2" t="s">
        <v>283</v>
      </c>
      <c r="CY24" t="s">
        <v>243</v>
      </c>
      <c r="CZ24" s="2"/>
      <c r="DD24" s="2" t="s">
        <v>245</v>
      </c>
      <c r="DE24" s="2">
        <v>1</v>
      </c>
      <c r="DI24" s="2" t="s">
        <v>247</v>
      </c>
      <c r="DJ24" s="2">
        <v>1</v>
      </c>
      <c r="DN24" s="20" t="s">
        <v>817</v>
      </c>
      <c r="DO24" s="2">
        <v>1</v>
      </c>
      <c r="DP24" s="2">
        <v>30</v>
      </c>
      <c r="DQ24" s="2">
        <v>24</v>
      </c>
      <c r="DT24" s="2" t="s">
        <v>546</v>
      </c>
      <c r="DU24" s="2">
        <f t="shared" si="2"/>
        <v>0.8</v>
      </c>
      <c r="DV24" s="2">
        <v>2</v>
      </c>
      <c r="DW24" s="2">
        <v>2</v>
      </c>
      <c r="DX24" s="2"/>
      <c r="DY24" s="2"/>
      <c r="DZ24" s="2" t="s">
        <v>252</v>
      </c>
      <c r="EA24" s="2">
        <f t="shared" ref="EA24" si="25" xml:space="preserve"> DW24 / DV24</f>
        <v>1</v>
      </c>
      <c r="EB24" s="2">
        <v>5</v>
      </c>
      <c r="EC24" s="2">
        <v>4</v>
      </c>
      <c r="EF24" s="2" t="s">
        <v>547</v>
      </c>
      <c r="EG24" s="2">
        <f t="shared" si="18"/>
        <v>0.8</v>
      </c>
      <c r="EK24" s="2" t="s">
        <v>420</v>
      </c>
      <c r="EL24">
        <v>0.75</v>
      </c>
      <c r="EP24" s="2" t="s">
        <v>307</v>
      </c>
      <c r="EQ24" s="2">
        <v>0</v>
      </c>
      <c r="EV24" s="2" t="s">
        <v>318</v>
      </c>
      <c r="FA24" s="2" t="s">
        <v>261</v>
      </c>
      <c r="FB24" s="2">
        <v>1</v>
      </c>
      <c r="FC24" s="2"/>
      <c r="FD24" s="2"/>
      <c r="FE24" s="2"/>
      <c r="FF24" s="2" t="s">
        <v>263</v>
      </c>
      <c r="FG24" s="2">
        <v>1</v>
      </c>
      <c r="FK24" s="2" t="s">
        <v>511</v>
      </c>
      <c r="FL24" s="2">
        <v>1</v>
      </c>
      <c r="FP24" s="2" t="s">
        <v>266</v>
      </c>
      <c r="FQ24" s="2">
        <v>1</v>
      </c>
      <c r="FU24" s="2" t="s">
        <v>268</v>
      </c>
      <c r="FZ24" s="2" t="s">
        <v>270</v>
      </c>
      <c r="GE24" s="2" t="s">
        <v>270</v>
      </c>
      <c r="GJ24" s="2" t="s">
        <v>274</v>
      </c>
      <c r="GL24">
        <v>221</v>
      </c>
      <c r="GM24">
        <v>9</v>
      </c>
      <c r="GP24" t="s">
        <v>377</v>
      </c>
      <c r="GQ24">
        <f t="shared" si="7"/>
        <v>0.95927601809954754</v>
      </c>
      <c r="GU24" t="s">
        <v>296</v>
      </c>
      <c r="GV24">
        <v>1</v>
      </c>
      <c r="GW24" s="2">
        <f t="shared" si="6"/>
        <v>87.769436445907047</v>
      </c>
    </row>
    <row r="25" spans="1:205" x14ac:dyDescent="0.25">
      <c r="A25" t="s">
        <v>400</v>
      </c>
      <c r="B25" s="10" t="s">
        <v>401</v>
      </c>
      <c r="C25" s="2">
        <v>3</v>
      </c>
      <c r="D25" s="2">
        <v>3</v>
      </c>
      <c r="G25" s="2" t="s">
        <v>280</v>
      </c>
      <c r="H25" s="2">
        <f t="shared" si="19"/>
        <v>1</v>
      </c>
      <c r="I25" s="2">
        <v>0</v>
      </c>
      <c r="J25" s="2">
        <v>0</v>
      </c>
      <c r="K25" s="2"/>
      <c r="L25" s="2"/>
      <c r="M25" s="2" t="s">
        <v>209</v>
      </c>
      <c r="N25" s="2"/>
      <c r="O25" s="2">
        <v>0</v>
      </c>
      <c r="P25" s="2">
        <v>0</v>
      </c>
      <c r="Q25" s="2"/>
      <c r="R25" s="2"/>
      <c r="S25" s="2" t="s">
        <v>212</v>
      </c>
      <c r="T25" s="2"/>
      <c r="U25" s="2">
        <v>0</v>
      </c>
      <c r="V25" s="2">
        <v>0</v>
      </c>
      <c r="W25" s="2"/>
      <c r="X25" s="2"/>
      <c r="Y25" s="2" t="s">
        <v>212</v>
      </c>
      <c r="Z25" s="2"/>
      <c r="AA25" s="2">
        <v>0</v>
      </c>
      <c r="AB25" s="2">
        <v>0</v>
      </c>
      <c r="AC25" s="2"/>
      <c r="AD25" s="2"/>
      <c r="AE25" s="2" t="s">
        <v>216</v>
      </c>
      <c r="AF25" s="2"/>
      <c r="AG25" s="2">
        <v>0</v>
      </c>
      <c r="AH25" s="2">
        <v>0</v>
      </c>
      <c r="AI25" s="2"/>
      <c r="AJ25" s="2"/>
      <c r="AK25" s="2" t="s">
        <v>212</v>
      </c>
      <c r="AP25" s="2" t="s">
        <v>548</v>
      </c>
      <c r="AQ25" s="2">
        <v>0.75</v>
      </c>
      <c r="AZ25" s="2" t="s">
        <v>293</v>
      </c>
      <c r="BE25" s="20" t="s">
        <v>225</v>
      </c>
      <c r="BF25" s="19">
        <v>1</v>
      </c>
      <c r="BJ25" s="2" t="s">
        <v>281</v>
      </c>
      <c r="BK25" s="2"/>
      <c r="BO25" t="s">
        <v>415</v>
      </c>
      <c r="BP25">
        <v>1</v>
      </c>
      <c r="BT25" s="19" t="s">
        <v>363</v>
      </c>
      <c r="BU25" s="19">
        <v>0.75</v>
      </c>
      <c r="BY25" t="s">
        <v>381</v>
      </c>
      <c r="BZ25">
        <v>1</v>
      </c>
      <c r="CA25">
        <v>92</v>
      </c>
      <c r="CB25">
        <v>92</v>
      </c>
      <c r="CE25" t="s">
        <v>549</v>
      </c>
      <c r="CF25" s="2">
        <f t="shared" si="1"/>
        <v>1</v>
      </c>
      <c r="CJ25" t="s">
        <v>315</v>
      </c>
      <c r="CK25">
        <v>1</v>
      </c>
      <c r="CO25" s="2" t="s">
        <v>239</v>
      </c>
      <c r="CT25" s="2" t="s">
        <v>241</v>
      </c>
      <c r="CU25">
        <v>1</v>
      </c>
      <c r="CY25" t="s">
        <v>243</v>
      </c>
      <c r="CZ25" s="2"/>
      <c r="DD25" s="2" t="s">
        <v>245</v>
      </c>
      <c r="DE25" s="2">
        <v>1</v>
      </c>
      <c r="DI25" s="2" t="s">
        <v>247</v>
      </c>
      <c r="DJ25" s="2">
        <v>1</v>
      </c>
      <c r="DN25" s="20" t="s">
        <v>817</v>
      </c>
      <c r="DO25" s="2">
        <v>1</v>
      </c>
      <c r="DP25" s="2">
        <v>89</v>
      </c>
      <c r="DQ25" s="2">
        <v>78</v>
      </c>
      <c r="DT25" s="2" t="s">
        <v>550</v>
      </c>
      <c r="DU25" s="2">
        <f t="shared" si="2"/>
        <v>0.8764044943820225</v>
      </c>
      <c r="DV25" s="2">
        <v>2</v>
      </c>
      <c r="DW25" s="2">
        <v>2</v>
      </c>
      <c r="DX25" s="2"/>
      <c r="DY25" s="2"/>
      <c r="DZ25" s="2" t="s">
        <v>252</v>
      </c>
      <c r="EA25" s="2">
        <f t="shared" ref="EA25" si="26" xml:space="preserve"> DW25 / DV25</f>
        <v>1</v>
      </c>
      <c r="EB25" s="2">
        <v>16</v>
      </c>
      <c r="EC25" s="2">
        <v>16</v>
      </c>
      <c r="EF25" s="2" t="s">
        <v>551</v>
      </c>
      <c r="EG25" s="2">
        <v>0.75</v>
      </c>
      <c r="EK25" s="2" t="s">
        <v>420</v>
      </c>
      <c r="EL25">
        <v>0.75</v>
      </c>
      <c r="EP25" s="2" t="s">
        <v>307</v>
      </c>
      <c r="EQ25" s="2">
        <v>0</v>
      </c>
      <c r="EV25" s="2" t="s">
        <v>318</v>
      </c>
      <c r="FA25" s="2" t="s">
        <v>261</v>
      </c>
      <c r="FB25" s="2">
        <v>1</v>
      </c>
      <c r="FC25" s="2"/>
      <c r="FD25" s="2"/>
      <c r="FE25" s="2"/>
      <c r="FF25" s="2" t="s">
        <v>263</v>
      </c>
      <c r="FG25" s="2">
        <v>1</v>
      </c>
      <c r="FK25" s="2" t="s">
        <v>511</v>
      </c>
      <c r="FL25" s="2">
        <v>1</v>
      </c>
      <c r="FP25" s="2" t="s">
        <v>266</v>
      </c>
      <c r="FQ25" s="2">
        <v>1</v>
      </c>
      <c r="FU25" s="2" t="s">
        <v>268</v>
      </c>
      <c r="FZ25" s="2" t="s">
        <v>270</v>
      </c>
      <c r="GE25" s="2" t="s">
        <v>270</v>
      </c>
      <c r="GJ25" s="2" t="s">
        <v>274</v>
      </c>
      <c r="GL25">
        <v>440</v>
      </c>
      <c r="GM25">
        <v>11</v>
      </c>
      <c r="GP25" t="s">
        <v>404</v>
      </c>
      <c r="GQ25">
        <f t="shared" si="7"/>
        <v>0.97499999999999998</v>
      </c>
      <c r="GU25" t="s">
        <v>296</v>
      </c>
      <c r="GV25">
        <v>1</v>
      </c>
      <c r="GW25" s="2">
        <f t="shared" si="6"/>
        <v>90.658280410356625</v>
      </c>
    </row>
    <row r="26" spans="1:205" x14ac:dyDescent="0.25">
      <c r="A26" t="s">
        <v>402</v>
      </c>
      <c r="B26" s="10" t="s">
        <v>403</v>
      </c>
      <c r="C26" s="2">
        <v>3</v>
      </c>
      <c r="D26" s="2">
        <v>3</v>
      </c>
      <c r="G26" s="2" t="s">
        <v>280</v>
      </c>
      <c r="H26" s="2">
        <f t="shared" si="19"/>
        <v>1</v>
      </c>
      <c r="I26" s="2">
        <v>0</v>
      </c>
      <c r="J26" s="2">
        <v>0</v>
      </c>
      <c r="K26" s="2"/>
      <c r="L26" s="2"/>
      <c r="M26" s="2" t="s">
        <v>209</v>
      </c>
      <c r="N26" s="2"/>
      <c r="O26" s="2">
        <v>0</v>
      </c>
      <c r="P26" s="2">
        <v>0</v>
      </c>
      <c r="Q26" s="2"/>
      <c r="R26" s="2"/>
      <c r="S26" s="2" t="s">
        <v>212</v>
      </c>
      <c r="T26" s="2"/>
      <c r="U26" s="2">
        <v>0</v>
      </c>
      <c r="V26" s="2">
        <v>0</v>
      </c>
      <c r="W26" s="2"/>
      <c r="X26" s="2"/>
      <c r="Y26" s="2" t="s">
        <v>212</v>
      </c>
      <c r="Z26" s="2"/>
      <c r="AA26" s="2">
        <v>0</v>
      </c>
      <c r="AB26" s="2">
        <v>0</v>
      </c>
      <c r="AC26" s="2"/>
      <c r="AD26" s="2"/>
      <c r="AE26" s="2" t="s">
        <v>216</v>
      </c>
      <c r="AF26" s="2"/>
      <c r="AG26" s="2">
        <v>0</v>
      </c>
      <c r="AH26" s="2">
        <v>0</v>
      </c>
      <c r="AI26" s="2"/>
      <c r="AJ26" s="2"/>
      <c r="AK26" s="2" t="s">
        <v>212</v>
      </c>
      <c r="AP26" s="2" t="s">
        <v>552</v>
      </c>
      <c r="AQ26" s="2">
        <v>0.75</v>
      </c>
      <c r="AZ26" s="2" t="s">
        <v>293</v>
      </c>
      <c r="BE26" s="20" t="s">
        <v>225</v>
      </c>
      <c r="BF26" s="19">
        <v>1</v>
      </c>
      <c r="BJ26" s="2" t="s">
        <v>281</v>
      </c>
      <c r="BK26" s="2"/>
      <c r="BO26" t="s">
        <v>416</v>
      </c>
      <c r="BP26">
        <v>0.75</v>
      </c>
      <c r="BT26" s="19" t="s">
        <v>363</v>
      </c>
      <c r="BU26" s="19">
        <v>0.75</v>
      </c>
      <c r="BY26" t="s">
        <v>232</v>
      </c>
      <c r="BZ26">
        <v>1</v>
      </c>
      <c r="CA26">
        <v>53</v>
      </c>
      <c r="CB26">
        <v>53</v>
      </c>
      <c r="CE26" t="s">
        <v>553</v>
      </c>
      <c r="CF26" s="2">
        <f t="shared" si="1"/>
        <v>1</v>
      </c>
      <c r="CJ26" t="s">
        <v>315</v>
      </c>
      <c r="CK26">
        <v>1</v>
      </c>
      <c r="CO26" s="2" t="s">
        <v>239</v>
      </c>
      <c r="CT26" s="2" t="s">
        <v>283</v>
      </c>
      <c r="CY26" t="s">
        <v>243</v>
      </c>
      <c r="CZ26" s="2"/>
      <c r="DD26" s="2" t="s">
        <v>245</v>
      </c>
      <c r="DE26" s="2">
        <v>1</v>
      </c>
      <c r="DI26" s="2" t="s">
        <v>247</v>
      </c>
      <c r="DJ26" s="2">
        <v>1</v>
      </c>
      <c r="DN26" s="20" t="s">
        <v>817</v>
      </c>
      <c r="DO26" s="2">
        <v>1</v>
      </c>
      <c r="DP26" s="2">
        <v>49</v>
      </c>
      <c r="DQ26" s="2">
        <v>36</v>
      </c>
      <c r="DT26" s="2" t="s">
        <v>513</v>
      </c>
      <c r="DU26" s="2">
        <f t="shared" si="2"/>
        <v>0.73469387755102045</v>
      </c>
      <c r="DV26" s="2">
        <v>2</v>
      </c>
      <c r="DW26" s="2">
        <v>2</v>
      </c>
      <c r="DX26" s="2"/>
      <c r="DY26" s="2"/>
      <c r="DZ26" s="2" t="s">
        <v>252</v>
      </c>
      <c r="EA26" s="2">
        <f t="shared" ref="EA26" si="27" xml:space="preserve"> DW26 / DV26</f>
        <v>1</v>
      </c>
      <c r="EB26" s="2">
        <v>11</v>
      </c>
      <c r="EC26" s="2">
        <v>11</v>
      </c>
      <c r="EF26" s="2" t="s">
        <v>554</v>
      </c>
      <c r="EG26">
        <v>0.75</v>
      </c>
      <c r="EK26" s="2" t="s">
        <v>420</v>
      </c>
      <c r="EL26">
        <v>0.75</v>
      </c>
      <c r="EP26" s="2" t="s">
        <v>307</v>
      </c>
      <c r="EQ26" s="2">
        <v>0</v>
      </c>
      <c r="EV26" s="2" t="s">
        <v>318</v>
      </c>
      <c r="FA26" s="2" t="s">
        <v>261</v>
      </c>
      <c r="FB26" s="2">
        <v>1</v>
      </c>
      <c r="FC26" s="2"/>
      <c r="FD26" s="2"/>
      <c r="FE26" s="2"/>
      <c r="FF26" s="2" t="s">
        <v>263</v>
      </c>
      <c r="FG26" s="2">
        <v>1</v>
      </c>
      <c r="FK26" s="2" t="s">
        <v>511</v>
      </c>
      <c r="FL26" s="2">
        <v>1</v>
      </c>
      <c r="FP26" s="2" t="s">
        <v>266</v>
      </c>
      <c r="FQ26" s="2">
        <v>1</v>
      </c>
      <c r="FU26" s="2" t="s">
        <v>268</v>
      </c>
      <c r="FZ26" s="2" t="s">
        <v>270</v>
      </c>
      <c r="GE26" s="2" t="s">
        <v>270</v>
      </c>
      <c r="GJ26" s="2" t="s">
        <v>274</v>
      </c>
      <c r="GL26">
        <v>339</v>
      </c>
      <c r="GM26">
        <v>11</v>
      </c>
      <c r="GP26" t="s">
        <v>555</v>
      </c>
      <c r="GQ26">
        <f t="shared" si="7"/>
        <v>0.96755162241887904</v>
      </c>
      <c r="GU26" t="s">
        <v>296</v>
      </c>
      <c r="GV26">
        <v>1</v>
      </c>
      <c r="GW26" s="2">
        <f t="shared" si="6"/>
        <v>88.419297727135898</v>
      </c>
    </row>
    <row r="27" spans="1:205" x14ac:dyDescent="0.25">
      <c r="A27" t="s">
        <v>406</v>
      </c>
      <c r="B27" s="10" t="s">
        <v>407</v>
      </c>
      <c r="C27" s="2">
        <v>3</v>
      </c>
      <c r="D27" s="2">
        <v>3</v>
      </c>
      <c r="G27" s="2" t="s">
        <v>280</v>
      </c>
      <c r="H27" s="2">
        <f t="shared" si="19"/>
        <v>1</v>
      </c>
      <c r="I27" s="2">
        <v>1</v>
      </c>
      <c r="J27" s="2">
        <v>1</v>
      </c>
      <c r="K27" s="2"/>
      <c r="L27" s="2"/>
      <c r="M27" s="20" t="s">
        <v>801</v>
      </c>
      <c r="N27" s="2">
        <v>0.75</v>
      </c>
      <c r="O27" s="2">
        <v>0</v>
      </c>
      <c r="P27" s="2">
        <v>0</v>
      </c>
      <c r="Q27" s="2"/>
      <c r="R27" s="2"/>
      <c r="S27" s="2" t="s">
        <v>212</v>
      </c>
      <c r="T27" s="2"/>
      <c r="U27" s="2">
        <v>0</v>
      </c>
      <c r="V27" s="2">
        <v>0</v>
      </c>
      <c r="W27" s="2"/>
      <c r="X27" s="2"/>
      <c r="Y27" s="2" t="s">
        <v>212</v>
      </c>
      <c r="Z27" s="2"/>
      <c r="AA27" s="2">
        <v>0</v>
      </c>
      <c r="AB27" s="2">
        <v>0</v>
      </c>
      <c r="AC27" s="2"/>
      <c r="AD27" s="2"/>
      <c r="AE27" s="2" t="s">
        <v>216</v>
      </c>
      <c r="AF27" s="2"/>
      <c r="AG27" s="2">
        <v>0</v>
      </c>
      <c r="AH27" s="2">
        <v>0</v>
      </c>
      <c r="AI27" s="2"/>
      <c r="AJ27" s="2"/>
      <c r="AK27" s="2" t="s">
        <v>212</v>
      </c>
      <c r="AP27" s="2" t="s">
        <v>805</v>
      </c>
      <c r="AQ27" s="2">
        <v>0.75</v>
      </c>
      <c r="AZ27" s="2" t="s">
        <v>556</v>
      </c>
      <c r="BE27" s="20" t="s">
        <v>225</v>
      </c>
      <c r="BF27" s="19">
        <v>1</v>
      </c>
      <c r="BJ27" s="2" t="s">
        <v>281</v>
      </c>
      <c r="BK27" s="2"/>
      <c r="BO27" t="s">
        <v>416</v>
      </c>
      <c r="BP27">
        <v>0.75</v>
      </c>
      <c r="BT27" s="19" t="s">
        <v>363</v>
      </c>
      <c r="BU27" s="19">
        <v>0.75</v>
      </c>
      <c r="BY27" t="s">
        <v>381</v>
      </c>
      <c r="BZ27">
        <v>1</v>
      </c>
      <c r="CA27">
        <v>70</v>
      </c>
      <c r="CB27">
        <v>70</v>
      </c>
      <c r="CE27" t="s">
        <v>557</v>
      </c>
      <c r="CF27" s="2">
        <f t="shared" si="1"/>
        <v>1</v>
      </c>
      <c r="CJ27" t="s">
        <v>315</v>
      </c>
      <c r="CK27">
        <v>1</v>
      </c>
      <c r="CO27" s="2" t="s">
        <v>239</v>
      </c>
      <c r="CT27" s="2" t="s">
        <v>283</v>
      </c>
      <c r="CY27" t="s">
        <v>243</v>
      </c>
      <c r="CZ27" s="2"/>
      <c r="DD27" s="2" t="s">
        <v>245</v>
      </c>
      <c r="DE27" s="2">
        <v>1</v>
      </c>
      <c r="DI27" s="2" t="s">
        <v>247</v>
      </c>
      <c r="DJ27" s="2">
        <v>1</v>
      </c>
      <c r="DN27" s="20" t="s">
        <v>817</v>
      </c>
      <c r="DO27" s="2">
        <v>1</v>
      </c>
      <c r="DP27" s="2">
        <v>41</v>
      </c>
      <c r="DQ27" s="2">
        <v>36</v>
      </c>
      <c r="DT27" s="2" t="s">
        <v>513</v>
      </c>
      <c r="DU27" s="2">
        <f t="shared" si="2"/>
        <v>0.87804878048780488</v>
      </c>
      <c r="DV27" s="2">
        <v>2</v>
      </c>
      <c r="DW27" s="2">
        <v>2</v>
      </c>
      <c r="DX27" s="2"/>
      <c r="DY27" s="2"/>
      <c r="DZ27" s="2" t="s">
        <v>252</v>
      </c>
      <c r="EA27" s="2">
        <f t="shared" ref="EA27" si="28" xml:space="preserve"> DW27 / DV27</f>
        <v>1</v>
      </c>
      <c r="EB27" s="2">
        <v>30</v>
      </c>
      <c r="EC27" s="2">
        <v>30</v>
      </c>
      <c r="EF27" s="2" t="s">
        <v>558</v>
      </c>
      <c r="EG27">
        <v>0.75</v>
      </c>
      <c r="EK27" s="2" t="s">
        <v>420</v>
      </c>
      <c r="EL27">
        <v>0.75</v>
      </c>
      <c r="EP27" s="2" t="s">
        <v>307</v>
      </c>
      <c r="EQ27" s="2">
        <v>0</v>
      </c>
      <c r="EV27" s="2" t="s">
        <v>318</v>
      </c>
      <c r="FA27" s="2" t="s">
        <v>261</v>
      </c>
      <c r="FB27" s="2">
        <v>1</v>
      </c>
      <c r="FC27" s="2"/>
      <c r="FD27" s="2"/>
      <c r="FE27" s="2"/>
      <c r="FF27" s="2" t="s">
        <v>263</v>
      </c>
      <c r="FG27" s="2">
        <v>1</v>
      </c>
      <c r="FK27" s="2" t="s">
        <v>511</v>
      </c>
      <c r="FL27" s="2">
        <v>1</v>
      </c>
      <c r="FP27" s="2" t="s">
        <v>266</v>
      </c>
      <c r="FQ27" s="2">
        <v>1</v>
      </c>
      <c r="FU27" s="20" t="s">
        <v>803</v>
      </c>
      <c r="FV27">
        <v>0.75</v>
      </c>
      <c r="FZ27" s="2" t="s">
        <v>804</v>
      </c>
      <c r="GA27">
        <v>1</v>
      </c>
      <c r="GE27" s="20" t="s">
        <v>800</v>
      </c>
      <c r="GF27">
        <v>0.75</v>
      </c>
      <c r="GJ27" s="2" t="s">
        <v>274</v>
      </c>
      <c r="GL27">
        <v>407</v>
      </c>
      <c r="GM27">
        <v>53</v>
      </c>
      <c r="GP27" t="s">
        <v>408</v>
      </c>
      <c r="GQ27">
        <f t="shared" si="7"/>
        <v>0.86977886977886976</v>
      </c>
      <c r="GU27" t="s">
        <v>296</v>
      </c>
      <c r="GV27">
        <v>1</v>
      </c>
      <c r="GW27" s="2">
        <f t="shared" si="6"/>
        <v>87.491644808717979</v>
      </c>
    </row>
    <row r="28" spans="1:205" x14ac:dyDescent="0.25">
      <c r="A28" t="s">
        <v>453</v>
      </c>
      <c r="B28" s="10" t="s">
        <v>454</v>
      </c>
      <c r="C28" s="2">
        <v>12</v>
      </c>
      <c r="D28" s="2">
        <v>12</v>
      </c>
      <c r="G28" s="2" t="s">
        <v>280</v>
      </c>
      <c r="H28" s="2">
        <f t="shared" si="19"/>
        <v>1</v>
      </c>
      <c r="I28" s="2">
        <v>0</v>
      </c>
      <c r="J28" s="2">
        <v>0</v>
      </c>
      <c r="K28" s="2"/>
      <c r="L28" s="2"/>
      <c r="M28" s="2" t="s">
        <v>209</v>
      </c>
      <c r="N28" s="2"/>
      <c r="O28" s="2">
        <v>2</v>
      </c>
      <c r="P28" s="2">
        <v>0</v>
      </c>
      <c r="Q28" s="2"/>
      <c r="R28" s="2"/>
      <c r="S28" s="2" t="s">
        <v>560</v>
      </c>
      <c r="T28" s="2">
        <v>0</v>
      </c>
      <c r="U28" s="2">
        <v>2</v>
      </c>
      <c r="V28" s="2">
        <v>0</v>
      </c>
      <c r="W28" s="2"/>
      <c r="X28" s="2"/>
      <c r="Y28" s="2" t="s">
        <v>561</v>
      </c>
      <c r="Z28" s="2">
        <v>0</v>
      </c>
      <c r="AA28" s="2">
        <v>0</v>
      </c>
      <c r="AB28" s="2">
        <v>0</v>
      </c>
      <c r="AC28" s="2"/>
      <c r="AD28" s="2"/>
      <c r="AE28" s="2" t="s">
        <v>216</v>
      </c>
      <c r="AF28" s="2"/>
      <c r="AG28" s="2">
        <v>2</v>
      </c>
      <c r="AH28" s="2">
        <v>0</v>
      </c>
      <c r="AI28" s="2"/>
      <c r="AJ28" s="2"/>
      <c r="AK28" s="2" t="s">
        <v>562</v>
      </c>
      <c r="AL28">
        <v>0</v>
      </c>
      <c r="AP28" s="2" t="s">
        <v>559</v>
      </c>
      <c r="AQ28" s="2">
        <v>0.75</v>
      </c>
      <c r="AZ28" s="2" t="s">
        <v>293</v>
      </c>
      <c r="BE28" s="20" t="s">
        <v>1019</v>
      </c>
      <c r="BF28" s="19">
        <v>0.75</v>
      </c>
      <c r="BJ28" s="2" t="s">
        <v>281</v>
      </c>
      <c r="BK28" s="2"/>
      <c r="BO28" t="s">
        <v>455</v>
      </c>
      <c r="BP28">
        <v>0.75</v>
      </c>
      <c r="BT28" s="19" t="s">
        <v>363</v>
      </c>
      <c r="BU28" s="19">
        <v>0.75</v>
      </c>
      <c r="BY28" t="s">
        <v>381</v>
      </c>
      <c r="BZ28">
        <v>1</v>
      </c>
      <c r="CA28">
        <v>64</v>
      </c>
      <c r="CB28">
        <v>62</v>
      </c>
      <c r="CE28" t="s">
        <v>563</v>
      </c>
      <c r="CF28" s="2">
        <f t="shared" si="1"/>
        <v>0.96875</v>
      </c>
      <c r="CJ28" t="s">
        <v>315</v>
      </c>
      <c r="CK28">
        <v>1</v>
      </c>
      <c r="CO28" s="2" t="s">
        <v>239</v>
      </c>
      <c r="CT28" s="2" t="s">
        <v>241</v>
      </c>
      <c r="CU28">
        <v>1</v>
      </c>
      <c r="CY28" t="s">
        <v>304</v>
      </c>
      <c r="CZ28" s="2"/>
      <c r="DD28" s="2" t="s">
        <v>245</v>
      </c>
      <c r="DE28" s="2">
        <v>1</v>
      </c>
      <c r="DI28" s="2" t="s">
        <v>247</v>
      </c>
      <c r="DJ28" s="2">
        <v>1</v>
      </c>
      <c r="DN28" s="20" t="s">
        <v>817</v>
      </c>
      <c r="DO28" s="2">
        <v>1</v>
      </c>
      <c r="DP28" s="2">
        <v>58</v>
      </c>
      <c r="DQ28" s="2">
        <v>54</v>
      </c>
      <c r="DT28" s="2" t="s">
        <v>564</v>
      </c>
      <c r="DU28" s="2">
        <f t="shared" si="2"/>
        <v>0.93103448275862066</v>
      </c>
      <c r="DV28" s="2">
        <v>2</v>
      </c>
      <c r="DW28" s="2">
        <v>2</v>
      </c>
      <c r="DX28" s="2"/>
      <c r="DY28" s="2"/>
      <c r="DZ28" s="2" t="s">
        <v>252</v>
      </c>
      <c r="EA28" s="2">
        <f t="shared" ref="EA28" si="29" xml:space="preserve"> DW28 / DV28</f>
        <v>1</v>
      </c>
      <c r="EB28" s="2">
        <v>12</v>
      </c>
      <c r="EC28" s="2">
        <v>12</v>
      </c>
      <c r="EF28" s="2" t="s">
        <v>565</v>
      </c>
      <c r="EG28">
        <v>0.75</v>
      </c>
      <c r="EK28" s="2" t="s">
        <v>420</v>
      </c>
      <c r="EL28">
        <v>0.75</v>
      </c>
      <c r="EP28" s="2" t="s">
        <v>307</v>
      </c>
      <c r="EQ28" s="2">
        <v>0</v>
      </c>
      <c r="EV28" s="2" t="s">
        <v>318</v>
      </c>
      <c r="FA28" s="2" t="s">
        <v>261</v>
      </c>
      <c r="FB28" s="2">
        <v>1</v>
      </c>
      <c r="FC28" s="2"/>
      <c r="FD28" s="2"/>
      <c r="FE28" s="2"/>
      <c r="FF28" s="2" t="s">
        <v>263</v>
      </c>
      <c r="FG28" s="2">
        <v>1</v>
      </c>
      <c r="FK28" s="2" t="s">
        <v>511</v>
      </c>
      <c r="FL28" s="2">
        <v>1</v>
      </c>
      <c r="FP28" s="2" t="s">
        <v>266</v>
      </c>
      <c r="FQ28" s="2">
        <v>1</v>
      </c>
      <c r="FU28" s="2" t="s">
        <v>268</v>
      </c>
      <c r="FZ28" s="2" t="s">
        <v>270</v>
      </c>
      <c r="GE28" s="2" t="s">
        <v>270</v>
      </c>
      <c r="GJ28" s="2" t="s">
        <v>274</v>
      </c>
      <c r="GL28">
        <v>434</v>
      </c>
      <c r="GM28">
        <v>19</v>
      </c>
      <c r="GP28" t="s">
        <v>566</v>
      </c>
      <c r="GQ28">
        <f t="shared" si="7"/>
        <v>0.95622119815668205</v>
      </c>
      <c r="GU28" t="s">
        <v>277</v>
      </c>
      <c r="GV28">
        <v>1</v>
      </c>
      <c r="GW28" s="2">
        <f t="shared" si="6"/>
        <v>78.292329541981928</v>
      </c>
    </row>
    <row r="29" spans="1:205" x14ac:dyDescent="0.25">
      <c r="A29" t="s">
        <v>456</v>
      </c>
      <c r="B29" s="10" t="s">
        <v>457</v>
      </c>
      <c r="C29" s="2">
        <v>4</v>
      </c>
      <c r="D29" s="2">
        <v>4</v>
      </c>
      <c r="G29" s="2" t="s">
        <v>280</v>
      </c>
      <c r="H29" s="2">
        <f t="shared" si="19"/>
        <v>1</v>
      </c>
      <c r="I29" s="2">
        <v>0</v>
      </c>
      <c r="J29" s="2">
        <v>0</v>
      </c>
      <c r="K29" s="2"/>
      <c r="L29" s="2"/>
      <c r="M29" s="2" t="s">
        <v>209</v>
      </c>
      <c r="N29" s="2"/>
      <c r="O29" s="2">
        <v>0</v>
      </c>
      <c r="P29" s="2">
        <v>0</v>
      </c>
      <c r="Q29" s="2"/>
      <c r="R29" s="2"/>
      <c r="S29" s="2" t="s">
        <v>212</v>
      </c>
      <c r="T29" s="2"/>
      <c r="U29" s="2">
        <v>0</v>
      </c>
      <c r="V29" s="2">
        <v>0</v>
      </c>
      <c r="W29" s="2"/>
      <c r="X29" s="2"/>
      <c r="Y29" s="2" t="s">
        <v>212</v>
      </c>
      <c r="Z29" s="2"/>
      <c r="AA29" s="2">
        <v>0</v>
      </c>
      <c r="AB29" s="2">
        <v>0</v>
      </c>
      <c r="AC29" s="2"/>
      <c r="AD29" s="2"/>
      <c r="AE29" s="2" t="s">
        <v>216</v>
      </c>
      <c r="AF29" s="2"/>
      <c r="AG29" s="2">
        <v>0</v>
      </c>
      <c r="AH29" s="2">
        <v>0</v>
      </c>
      <c r="AI29" s="2"/>
      <c r="AJ29" s="2"/>
      <c r="AK29" s="2" t="s">
        <v>212</v>
      </c>
      <c r="AP29" s="2" t="s">
        <v>567</v>
      </c>
      <c r="AQ29" s="2">
        <v>0.75</v>
      </c>
      <c r="AZ29" s="2" t="s">
        <v>293</v>
      </c>
      <c r="BE29" s="20" t="s">
        <v>225</v>
      </c>
      <c r="BF29" s="19">
        <v>1</v>
      </c>
      <c r="BJ29" s="2" t="s">
        <v>281</v>
      </c>
      <c r="BK29" s="2"/>
      <c r="BO29" t="s">
        <v>458</v>
      </c>
      <c r="BP29">
        <v>0.5</v>
      </c>
      <c r="BT29" s="19" t="s">
        <v>363</v>
      </c>
      <c r="BU29" s="19">
        <v>0.75</v>
      </c>
      <c r="BY29" t="s">
        <v>381</v>
      </c>
      <c r="BZ29">
        <v>1</v>
      </c>
      <c r="CA29">
        <v>38</v>
      </c>
      <c r="CB29">
        <v>38</v>
      </c>
      <c r="CE29" t="s">
        <v>568</v>
      </c>
      <c r="CF29" s="2">
        <f t="shared" si="1"/>
        <v>1</v>
      </c>
      <c r="CJ29" t="s">
        <v>315</v>
      </c>
      <c r="CK29">
        <v>1</v>
      </c>
      <c r="CO29" s="2" t="s">
        <v>239</v>
      </c>
      <c r="CT29" s="2" t="s">
        <v>283</v>
      </c>
      <c r="CY29" t="s">
        <v>243</v>
      </c>
      <c r="CZ29" s="2"/>
      <c r="DD29" s="2" t="s">
        <v>245</v>
      </c>
      <c r="DE29" s="2">
        <v>1</v>
      </c>
      <c r="DI29" s="2" t="s">
        <v>247</v>
      </c>
      <c r="DJ29" s="2">
        <v>1</v>
      </c>
      <c r="DN29" s="20" t="s">
        <v>817</v>
      </c>
      <c r="DO29" s="2">
        <v>1</v>
      </c>
      <c r="DP29" s="2">
        <v>34</v>
      </c>
      <c r="DQ29" s="2">
        <v>27</v>
      </c>
      <c r="DT29" s="2" t="s">
        <v>569</v>
      </c>
      <c r="DU29" s="2">
        <f t="shared" si="2"/>
        <v>0.79411764705882348</v>
      </c>
      <c r="DV29" s="2">
        <v>2</v>
      </c>
      <c r="DW29" s="2">
        <v>2</v>
      </c>
      <c r="DX29" s="2"/>
      <c r="DY29" s="2"/>
      <c r="DZ29" s="2" t="s">
        <v>252</v>
      </c>
      <c r="EA29" s="2">
        <f t="shared" ref="EA29" si="30" xml:space="preserve"> DW29 / DV29</f>
        <v>1</v>
      </c>
      <c r="EB29" s="2">
        <v>9</v>
      </c>
      <c r="EC29" s="2">
        <v>9</v>
      </c>
      <c r="EF29" s="2" t="s">
        <v>570</v>
      </c>
      <c r="EG29">
        <v>0.75</v>
      </c>
      <c r="EK29" s="2" t="s">
        <v>420</v>
      </c>
      <c r="EL29">
        <v>0.75</v>
      </c>
      <c r="EP29" s="2" t="s">
        <v>307</v>
      </c>
      <c r="EQ29" s="2">
        <v>0</v>
      </c>
      <c r="EV29" s="2" t="s">
        <v>318</v>
      </c>
      <c r="FA29" s="2" t="s">
        <v>261</v>
      </c>
      <c r="FB29" s="2">
        <v>1</v>
      </c>
      <c r="FC29" s="2"/>
      <c r="FD29" s="2"/>
      <c r="FE29" s="2"/>
      <c r="FF29" s="2" t="s">
        <v>263</v>
      </c>
      <c r="FG29" s="2">
        <v>1</v>
      </c>
      <c r="FK29" s="2" t="s">
        <v>511</v>
      </c>
      <c r="FL29" s="2">
        <v>1</v>
      </c>
      <c r="FP29" s="2" t="s">
        <v>266</v>
      </c>
      <c r="FQ29" s="2">
        <v>1</v>
      </c>
      <c r="FU29" s="2" t="s">
        <v>268</v>
      </c>
      <c r="FZ29" s="2" t="s">
        <v>270</v>
      </c>
      <c r="GE29" s="2" t="s">
        <v>270</v>
      </c>
      <c r="GJ29" s="2" t="s">
        <v>274</v>
      </c>
      <c r="GL29">
        <v>325</v>
      </c>
      <c r="GM29">
        <v>34</v>
      </c>
      <c r="GP29" t="s">
        <v>459</v>
      </c>
      <c r="GQ29">
        <f t="shared" si="7"/>
        <v>0.89538461538461533</v>
      </c>
      <c r="GU29" t="s">
        <v>277</v>
      </c>
      <c r="GV29">
        <v>1</v>
      </c>
      <c r="GW29" s="2">
        <f t="shared" si="6"/>
        <v>87.225010283833811</v>
      </c>
    </row>
    <row r="30" spans="1:205" x14ac:dyDescent="0.25">
      <c r="A30" t="s">
        <v>460</v>
      </c>
      <c r="B30" s="10" t="s">
        <v>461</v>
      </c>
      <c r="C30" s="2">
        <v>3</v>
      </c>
      <c r="D30" s="2">
        <v>3</v>
      </c>
      <c r="G30" s="2" t="s">
        <v>280</v>
      </c>
      <c r="H30" s="2">
        <f t="shared" si="19"/>
        <v>1</v>
      </c>
      <c r="I30" s="2">
        <v>0</v>
      </c>
      <c r="J30" s="2">
        <v>0</v>
      </c>
      <c r="K30" s="2"/>
      <c r="L30" s="2"/>
      <c r="M30" s="2" t="s">
        <v>209</v>
      </c>
      <c r="N30" s="2"/>
      <c r="O30" s="2">
        <v>0</v>
      </c>
      <c r="P30" s="2">
        <v>0</v>
      </c>
      <c r="Q30" s="2"/>
      <c r="R30" s="2"/>
      <c r="S30" s="2" t="s">
        <v>212</v>
      </c>
      <c r="T30" s="2"/>
      <c r="U30" s="2">
        <v>0</v>
      </c>
      <c r="V30" s="2">
        <v>0</v>
      </c>
      <c r="W30" s="2"/>
      <c r="X30" s="2"/>
      <c r="Y30" s="2" t="s">
        <v>212</v>
      </c>
      <c r="Z30" s="2"/>
      <c r="AA30" s="2">
        <v>0</v>
      </c>
      <c r="AB30" s="2">
        <v>0</v>
      </c>
      <c r="AC30" s="2"/>
      <c r="AD30" s="2"/>
      <c r="AE30" s="2" t="s">
        <v>216</v>
      </c>
      <c r="AF30" s="2"/>
      <c r="AG30" s="2">
        <v>0</v>
      </c>
      <c r="AH30" s="2">
        <v>0</v>
      </c>
      <c r="AI30" s="2"/>
      <c r="AJ30" s="2"/>
      <c r="AK30" s="2" t="s">
        <v>212</v>
      </c>
      <c r="AP30" s="2" t="s">
        <v>571</v>
      </c>
      <c r="AQ30" s="2">
        <v>0.75</v>
      </c>
      <c r="AZ30" s="2" t="s">
        <v>293</v>
      </c>
      <c r="BE30" s="20" t="s">
        <v>225</v>
      </c>
      <c r="BF30" s="19">
        <v>1</v>
      </c>
      <c r="BJ30" s="2" t="s">
        <v>281</v>
      </c>
      <c r="BK30" s="2"/>
      <c r="BO30" t="s">
        <v>455</v>
      </c>
      <c r="BP30">
        <v>0.75</v>
      </c>
      <c r="BT30" s="19" t="s">
        <v>363</v>
      </c>
      <c r="BU30" s="19">
        <v>0.75</v>
      </c>
      <c r="BY30" t="s">
        <v>381</v>
      </c>
      <c r="BZ30">
        <v>1</v>
      </c>
      <c r="CA30">
        <v>37</v>
      </c>
      <c r="CB30">
        <v>37</v>
      </c>
      <c r="CE30" t="s">
        <v>572</v>
      </c>
      <c r="CF30" s="2">
        <f t="shared" si="1"/>
        <v>1</v>
      </c>
      <c r="CJ30" t="s">
        <v>315</v>
      </c>
      <c r="CK30">
        <v>1</v>
      </c>
      <c r="CO30" s="2" t="s">
        <v>239</v>
      </c>
      <c r="CT30" s="2" t="s">
        <v>283</v>
      </c>
      <c r="CY30" t="s">
        <v>304</v>
      </c>
      <c r="CZ30" s="2"/>
      <c r="DD30" s="2" t="s">
        <v>245</v>
      </c>
      <c r="DE30" s="2">
        <v>1</v>
      </c>
      <c r="DI30" s="2" t="s">
        <v>247</v>
      </c>
      <c r="DJ30" s="2">
        <v>1</v>
      </c>
      <c r="DN30" s="20" t="s">
        <v>817</v>
      </c>
      <c r="DO30" s="2">
        <v>1</v>
      </c>
      <c r="DP30" s="2">
        <v>33</v>
      </c>
      <c r="DQ30" s="2">
        <v>28</v>
      </c>
      <c r="DT30" s="2" t="s">
        <v>573</v>
      </c>
      <c r="DU30" s="2">
        <f t="shared" si="2"/>
        <v>0.84848484848484851</v>
      </c>
      <c r="DV30" s="2">
        <v>2</v>
      </c>
      <c r="DW30" s="2">
        <v>2</v>
      </c>
      <c r="DX30" s="2"/>
      <c r="DY30" s="2"/>
      <c r="DZ30" s="2" t="s">
        <v>252</v>
      </c>
      <c r="EA30" s="2">
        <f t="shared" ref="EA30" si="31" xml:space="preserve"> DW30 / DV30</f>
        <v>1</v>
      </c>
      <c r="EB30">
        <v>8</v>
      </c>
      <c r="EC30">
        <v>8</v>
      </c>
      <c r="EF30" s="2" t="s">
        <v>574</v>
      </c>
      <c r="EG30">
        <v>0.75</v>
      </c>
      <c r="EK30" s="2" t="s">
        <v>420</v>
      </c>
      <c r="EL30">
        <v>0.75</v>
      </c>
      <c r="EP30" s="2" t="s">
        <v>307</v>
      </c>
      <c r="EQ30" s="2">
        <v>0</v>
      </c>
      <c r="EV30" s="2" t="s">
        <v>318</v>
      </c>
      <c r="FA30" s="2" t="s">
        <v>261</v>
      </c>
      <c r="FB30" s="2">
        <v>1</v>
      </c>
      <c r="FC30" s="2"/>
      <c r="FD30" s="2"/>
      <c r="FE30" s="2"/>
      <c r="FF30" s="2" t="s">
        <v>263</v>
      </c>
      <c r="FG30" s="2">
        <v>1</v>
      </c>
      <c r="FK30" s="2" t="s">
        <v>511</v>
      </c>
      <c r="FL30" s="2">
        <v>1</v>
      </c>
      <c r="FP30" s="2" t="s">
        <v>266</v>
      </c>
      <c r="FQ30" s="2">
        <v>1</v>
      </c>
      <c r="FU30" s="2" t="s">
        <v>268</v>
      </c>
      <c r="FZ30" s="2" t="s">
        <v>270</v>
      </c>
      <c r="GE30" s="2" t="s">
        <v>270</v>
      </c>
      <c r="GJ30" s="2" t="s">
        <v>274</v>
      </c>
      <c r="GL30">
        <v>256</v>
      </c>
      <c r="GM30">
        <v>13</v>
      </c>
      <c r="GP30" t="s">
        <v>462</v>
      </c>
      <c r="GQ30">
        <f t="shared" si="7"/>
        <v>0.94921875</v>
      </c>
      <c r="GU30" t="s">
        <v>277</v>
      </c>
      <c r="GV30">
        <v>1</v>
      </c>
      <c r="GW30" s="2">
        <f t="shared" si="6"/>
        <v>88.853198174931123</v>
      </c>
    </row>
    <row r="31" spans="1:205" x14ac:dyDescent="0.25">
      <c r="A31" t="s">
        <v>463</v>
      </c>
      <c r="B31" s="10" t="s">
        <v>464</v>
      </c>
      <c r="C31" s="2">
        <v>22</v>
      </c>
      <c r="D31" s="2">
        <v>11</v>
      </c>
      <c r="G31" s="2" t="s">
        <v>575</v>
      </c>
      <c r="H31" s="2">
        <f t="shared" si="19"/>
        <v>0.5</v>
      </c>
      <c r="I31" s="2">
        <v>0</v>
      </c>
      <c r="J31" s="2">
        <v>0</v>
      </c>
      <c r="K31" s="2"/>
      <c r="L31" s="2"/>
      <c r="M31" s="2" t="s">
        <v>209</v>
      </c>
      <c r="N31" s="2"/>
      <c r="O31" s="2">
        <v>0</v>
      </c>
      <c r="P31" s="2">
        <v>0</v>
      </c>
      <c r="Q31" s="2"/>
      <c r="R31" s="2"/>
      <c r="S31" s="2" t="s">
        <v>212</v>
      </c>
      <c r="T31" s="2"/>
      <c r="U31" s="2">
        <v>0</v>
      </c>
      <c r="V31" s="2">
        <v>0</v>
      </c>
      <c r="W31" s="2"/>
      <c r="X31" s="2"/>
      <c r="Y31" s="2" t="s">
        <v>212</v>
      </c>
      <c r="Z31" s="2"/>
      <c r="AA31" s="2">
        <v>0</v>
      </c>
      <c r="AB31" s="2">
        <v>0</v>
      </c>
      <c r="AC31" s="2"/>
      <c r="AD31" s="2"/>
      <c r="AE31" s="2" t="s">
        <v>216</v>
      </c>
      <c r="AF31" s="2"/>
      <c r="AG31" s="2">
        <v>0</v>
      </c>
      <c r="AH31" s="2">
        <v>0</v>
      </c>
      <c r="AI31" s="2"/>
      <c r="AJ31" s="2"/>
      <c r="AK31" s="2" t="s">
        <v>212</v>
      </c>
      <c r="AP31" s="2" t="s">
        <v>576</v>
      </c>
      <c r="AQ31" s="2">
        <v>0.75</v>
      </c>
      <c r="AZ31" s="2" t="s">
        <v>293</v>
      </c>
      <c r="BE31" s="20" t="s">
        <v>225</v>
      </c>
      <c r="BF31" s="19">
        <v>1</v>
      </c>
      <c r="BJ31" s="2" t="s">
        <v>281</v>
      </c>
      <c r="BK31" s="2"/>
      <c r="BO31" t="s">
        <v>577</v>
      </c>
      <c r="BP31">
        <v>0.75</v>
      </c>
      <c r="BT31" s="19" t="s">
        <v>363</v>
      </c>
      <c r="BU31" s="19">
        <v>0.75</v>
      </c>
      <c r="BY31" t="s">
        <v>381</v>
      </c>
      <c r="BZ31">
        <v>1</v>
      </c>
      <c r="CA31">
        <v>76</v>
      </c>
      <c r="CB31">
        <v>76</v>
      </c>
      <c r="CE31" t="s">
        <v>578</v>
      </c>
      <c r="CF31" s="2">
        <f t="shared" si="1"/>
        <v>1</v>
      </c>
      <c r="CJ31" t="s">
        <v>315</v>
      </c>
      <c r="CK31">
        <v>1</v>
      </c>
      <c r="CO31" s="2" t="s">
        <v>239</v>
      </c>
      <c r="CT31" s="2" t="s">
        <v>283</v>
      </c>
      <c r="CY31" t="s">
        <v>243</v>
      </c>
      <c r="CZ31" s="2"/>
      <c r="DD31" s="2" t="s">
        <v>245</v>
      </c>
      <c r="DE31" s="2">
        <v>1</v>
      </c>
      <c r="DI31" s="2" t="s">
        <v>247</v>
      </c>
      <c r="DJ31" s="2">
        <v>1</v>
      </c>
      <c r="DN31" s="20" t="s">
        <v>817</v>
      </c>
      <c r="DO31" s="2">
        <v>1</v>
      </c>
      <c r="DP31" s="2">
        <v>69</v>
      </c>
      <c r="DQ31" s="2">
        <v>67</v>
      </c>
      <c r="DT31" s="2" t="s">
        <v>579</v>
      </c>
      <c r="DU31" s="2">
        <f t="shared" si="2"/>
        <v>0.97101449275362317</v>
      </c>
      <c r="DV31" s="2">
        <v>2</v>
      </c>
      <c r="DW31" s="2">
        <v>2</v>
      </c>
      <c r="DX31" s="2"/>
      <c r="DY31" s="2"/>
      <c r="DZ31" s="2" t="s">
        <v>252</v>
      </c>
      <c r="EA31" s="2">
        <f t="shared" ref="EA31" si="32" xml:space="preserve"> DW31 / DV31</f>
        <v>1</v>
      </c>
      <c r="EB31">
        <v>12</v>
      </c>
      <c r="EC31">
        <v>10</v>
      </c>
      <c r="EF31" s="2" t="s">
        <v>580</v>
      </c>
      <c r="EG31">
        <v>0.75</v>
      </c>
      <c r="EK31" s="2" t="s">
        <v>420</v>
      </c>
      <c r="EL31">
        <v>0.75</v>
      </c>
      <c r="EP31" s="2" t="s">
        <v>307</v>
      </c>
      <c r="EQ31" s="2">
        <v>0</v>
      </c>
      <c r="EV31" s="2" t="s">
        <v>318</v>
      </c>
      <c r="FA31" s="2" t="s">
        <v>261</v>
      </c>
      <c r="FB31" s="2">
        <v>1</v>
      </c>
      <c r="FC31" s="2"/>
      <c r="FD31" s="2"/>
      <c r="FE31" s="2"/>
      <c r="FF31" s="2" t="s">
        <v>263</v>
      </c>
      <c r="FG31" s="2">
        <v>1</v>
      </c>
      <c r="FK31" s="2" t="s">
        <v>511</v>
      </c>
      <c r="FL31" s="2">
        <v>1</v>
      </c>
      <c r="FP31" s="2" t="s">
        <v>266</v>
      </c>
      <c r="FQ31" s="2">
        <v>1</v>
      </c>
      <c r="FU31" s="2" t="s">
        <v>270</v>
      </c>
      <c r="FZ31" s="2" t="s">
        <v>270</v>
      </c>
      <c r="GE31" s="2" t="s">
        <v>270</v>
      </c>
      <c r="GJ31" s="2" t="s">
        <v>274</v>
      </c>
      <c r="GL31">
        <v>631</v>
      </c>
      <c r="GM31">
        <v>16</v>
      </c>
      <c r="GP31" t="s">
        <v>465</v>
      </c>
      <c r="GQ31">
        <f t="shared" si="7"/>
        <v>0.97464342313787644</v>
      </c>
      <c r="GU31" t="s">
        <v>277</v>
      </c>
      <c r="GV31">
        <v>1</v>
      </c>
      <c r="GW31" s="2">
        <f t="shared" si="6"/>
        <v>87.252990526779556</v>
      </c>
    </row>
    <row r="32" spans="1:205" x14ac:dyDescent="0.25">
      <c r="A32" t="s">
        <v>466</v>
      </c>
      <c r="B32" s="10" t="s">
        <v>467</v>
      </c>
      <c r="C32" s="2">
        <v>9</v>
      </c>
      <c r="D32" s="2">
        <v>9</v>
      </c>
      <c r="G32" s="2" t="s">
        <v>581</v>
      </c>
      <c r="H32" s="2">
        <f t="shared" si="19"/>
        <v>1</v>
      </c>
      <c r="I32" s="2">
        <v>0</v>
      </c>
      <c r="J32" s="2">
        <v>0</v>
      </c>
      <c r="K32" s="2"/>
      <c r="L32" s="2"/>
      <c r="M32" s="2" t="s">
        <v>209</v>
      </c>
      <c r="O32" s="2">
        <v>2</v>
      </c>
      <c r="P32" s="2">
        <v>0</v>
      </c>
      <c r="S32" s="2" t="s">
        <v>582</v>
      </c>
      <c r="T32">
        <v>0</v>
      </c>
      <c r="U32" s="2">
        <v>2</v>
      </c>
      <c r="V32" s="2">
        <v>0</v>
      </c>
      <c r="Y32" s="2" t="s">
        <v>583</v>
      </c>
      <c r="AA32" s="2">
        <v>0</v>
      </c>
      <c r="AB32" s="2">
        <v>0</v>
      </c>
      <c r="AE32" s="2" t="s">
        <v>216</v>
      </c>
      <c r="AG32" s="2">
        <v>2</v>
      </c>
      <c r="AH32" s="2">
        <v>0</v>
      </c>
      <c r="AK32" s="2" t="s">
        <v>584</v>
      </c>
      <c r="AP32" s="2" t="s">
        <v>585</v>
      </c>
      <c r="AQ32" s="2">
        <v>0.75</v>
      </c>
      <c r="AZ32" s="2" t="s">
        <v>293</v>
      </c>
      <c r="BE32" s="20" t="s">
        <v>225</v>
      </c>
      <c r="BF32" s="19">
        <v>1</v>
      </c>
      <c r="BJ32" s="2" t="s">
        <v>281</v>
      </c>
      <c r="BK32" s="2"/>
      <c r="BO32" t="s">
        <v>586</v>
      </c>
      <c r="BP32">
        <v>0.5</v>
      </c>
      <c r="BT32" s="19" t="s">
        <v>363</v>
      </c>
      <c r="BU32" s="19">
        <v>0.75</v>
      </c>
      <c r="BY32" t="s">
        <v>381</v>
      </c>
      <c r="BZ32">
        <v>1</v>
      </c>
      <c r="CA32">
        <v>338</v>
      </c>
      <c r="CB32">
        <v>338</v>
      </c>
      <c r="CE32" t="s">
        <v>587</v>
      </c>
      <c r="CF32" s="2">
        <f t="shared" si="1"/>
        <v>1</v>
      </c>
      <c r="CJ32" t="s">
        <v>315</v>
      </c>
      <c r="CK32">
        <v>1</v>
      </c>
      <c r="CO32" s="2" t="s">
        <v>239</v>
      </c>
      <c r="CT32" s="2" t="s">
        <v>241</v>
      </c>
      <c r="CU32">
        <v>1</v>
      </c>
      <c r="CY32" t="s">
        <v>243</v>
      </c>
      <c r="CZ32" s="2"/>
      <c r="DD32" s="2" t="s">
        <v>245</v>
      </c>
      <c r="DE32" s="2">
        <v>1</v>
      </c>
      <c r="DI32" s="2" t="s">
        <v>247</v>
      </c>
      <c r="DJ32" s="2">
        <v>1</v>
      </c>
      <c r="DN32" s="20" t="s">
        <v>817</v>
      </c>
      <c r="DO32" s="2">
        <v>1</v>
      </c>
      <c r="DP32" s="2">
        <v>330</v>
      </c>
      <c r="DQ32" s="2">
        <v>326</v>
      </c>
      <c r="DT32" s="2" t="s">
        <v>588</v>
      </c>
      <c r="DU32" s="2">
        <f t="shared" si="2"/>
        <v>0.98787878787878791</v>
      </c>
      <c r="DV32" s="2">
        <v>2</v>
      </c>
      <c r="DW32" s="2">
        <v>2</v>
      </c>
      <c r="DX32" s="2"/>
      <c r="DY32" s="2"/>
      <c r="DZ32" s="2" t="s">
        <v>252</v>
      </c>
      <c r="EA32" s="2">
        <f t="shared" ref="EA32" si="33" xml:space="preserve"> DW32 / DV32</f>
        <v>1</v>
      </c>
      <c r="EB32">
        <v>28</v>
      </c>
      <c r="EC32">
        <v>26</v>
      </c>
      <c r="EF32" s="2" t="s">
        <v>589</v>
      </c>
      <c r="EG32">
        <v>0.75</v>
      </c>
      <c r="EK32" s="2" t="s">
        <v>420</v>
      </c>
      <c r="EL32">
        <v>0.75</v>
      </c>
      <c r="EP32" s="2" t="s">
        <v>307</v>
      </c>
      <c r="EQ32" s="2">
        <v>0</v>
      </c>
      <c r="EV32" s="2" t="s">
        <v>318</v>
      </c>
      <c r="FA32" s="2" t="s">
        <v>261</v>
      </c>
      <c r="FB32" s="2">
        <v>1</v>
      </c>
      <c r="FC32" s="2"/>
      <c r="FD32" s="2"/>
      <c r="FE32" s="2"/>
      <c r="FF32" s="2" t="s">
        <v>263</v>
      </c>
      <c r="FG32" s="2">
        <v>1</v>
      </c>
      <c r="FK32" s="2" t="s">
        <v>511</v>
      </c>
      <c r="FL32" s="2">
        <v>1</v>
      </c>
      <c r="FP32" s="2" t="s">
        <v>266</v>
      </c>
      <c r="FQ32" s="2">
        <v>1</v>
      </c>
      <c r="FU32" s="2" t="s">
        <v>270</v>
      </c>
      <c r="FZ32" s="2" t="s">
        <v>270</v>
      </c>
      <c r="GE32" s="2" t="s">
        <v>270</v>
      </c>
      <c r="GJ32" s="2" t="s">
        <v>274</v>
      </c>
      <c r="GL32">
        <v>602</v>
      </c>
      <c r="GM32">
        <v>16</v>
      </c>
      <c r="GP32" t="s">
        <v>468</v>
      </c>
      <c r="GQ32">
        <f t="shared" si="7"/>
        <v>0.97342192691029905</v>
      </c>
      <c r="GU32" t="s">
        <v>277</v>
      </c>
      <c r="GV32">
        <v>1</v>
      </c>
      <c r="GW32" s="2">
        <f t="shared" si="6"/>
        <v>85.255419644954529</v>
      </c>
    </row>
    <row r="33" spans="1:206" x14ac:dyDescent="0.25">
      <c r="A33" t="s">
        <v>469</v>
      </c>
      <c r="B33" s="10" t="s">
        <v>470</v>
      </c>
      <c r="C33" s="2">
        <v>4</v>
      </c>
      <c r="D33" s="2">
        <v>4</v>
      </c>
      <c r="G33" s="2" t="s">
        <v>280</v>
      </c>
      <c r="H33" s="2">
        <f t="shared" si="19"/>
        <v>1</v>
      </c>
      <c r="I33" s="2">
        <v>0</v>
      </c>
      <c r="J33" s="2">
        <v>0</v>
      </c>
      <c r="K33" s="2"/>
      <c r="L33" s="2"/>
      <c r="M33" s="2" t="s">
        <v>209</v>
      </c>
      <c r="N33" s="2"/>
      <c r="O33" s="2">
        <v>0</v>
      </c>
      <c r="P33" s="2">
        <v>0</v>
      </c>
      <c r="Q33" s="2"/>
      <c r="R33" s="2"/>
      <c r="S33" s="2" t="s">
        <v>212</v>
      </c>
      <c r="T33" s="2"/>
      <c r="U33" s="2">
        <v>0</v>
      </c>
      <c r="V33" s="2">
        <v>0</v>
      </c>
      <c r="W33" s="2"/>
      <c r="X33" s="2"/>
      <c r="Y33" s="2" t="s">
        <v>212</v>
      </c>
      <c r="Z33" s="2"/>
      <c r="AA33" s="2">
        <v>0</v>
      </c>
      <c r="AB33" s="2">
        <v>0</v>
      </c>
      <c r="AC33" s="2"/>
      <c r="AD33" s="2"/>
      <c r="AE33" s="2" t="s">
        <v>216</v>
      </c>
      <c r="AF33" s="2"/>
      <c r="AG33" s="2">
        <v>0</v>
      </c>
      <c r="AH33" s="2">
        <v>0</v>
      </c>
      <c r="AI33" s="2"/>
      <c r="AJ33" s="2"/>
      <c r="AK33" s="2" t="s">
        <v>212</v>
      </c>
      <c r="AP33" s="2" t="s">
        <v>590</v>
      </c>
      <c r="AQ33" s="2">
        <v>0.75</v>
      </c>
      <c r="AZ33" s="2" t="s">
        <v>293</v>
      </c>
      <c r="BE33" s="20" t="s">
        <v>225</v>
      </c>
      <c r="BF33" s="19">
        <v>1</v>
      </c>
      <c r="BJ33" s="2" t="s">
        <v>281</v>
      </c>
      <c r="BK33" s="2"/>
      <c r="BO33" t="s">
        <v>471</v>
      </c>
      <c r="BP33">
        <v>1</v>
      </c>
      <c r="BT33" s="19" t="s">
        <v>363</v>
      </c>
      <c r="BU33" s="19">
        <v>0.75</v>
      </c>
      <c r="BY33" t="s">
        <v>381</v>
      </c>
      <c r="BZ33">
        <v>1</v>
      </c>
      <c r="CA33">
        <v>45</v>
      </c>
      <c r="CB33">
        <v>45</v>
      </c>
      <c r="CE33" t="s">
        <v>591</v>
      </c>
      <c r="CF33" s="2">
        <f t="shared" si="1"/>
        <v>1</v>
      </c>
      <c r="CJ33" t="s">
        <v>315</v>
      </c>
      <c r="CK33">
        <v>1</v>
      </c>
      <c r="CO33" s="2" t="s">
        <v>239</v>
      </c>
      <c r="CT33" s="2" t="s">
        <v>283</v>
      </c>
      <c r="CY33" t="s">
        <v>243</v>
      </c>
      <c r="CZ33" s="2"/>
      <c r="DD33" s="2" t="s">
        <v>245</v>
      </c>
      <c r="DE33" s="2">
        <v>1</v>
      </c>
      <c r="DI33" s="2" t="s">
        <v>247</v>
      </c>
      <c r="DJ33" s="2">
        <v>1</v>
      </c>
      <c r="DN33" s="20" t="s">
        <v>817</v>
      </c>
      <c r="DO33" s="2">
        <v>1</v>
      </c>
      <c r="DP33" s="2">
        <v>41</v>
      </c>
      <c r="DQ33" s="2">
        <v>35</v>
      </c>
      <c r="DT33" s="2" t="s">
        <v>592</v>
      </c>
      <c r="DU33" s="2">
        <f t="shared" si="2"/>
        <v>0.85365853658536583</v>
      </c>
      <c r="DV33" s="2">
        <v>2</v>
      </c>
      <c r="DW33" s="2">
        <v>2</v>
      </c>
      <c r="DX33" s="2"/>
      <c r="DY33" s="2"/>
      <c r="DZ33" s="2" t="s">
        <v>252</v>
      </c>
      <c r="EA33" s="2">
        <f t="shared" ref="EA33" si="34" xml:space="preserve"> DW33 / DV33</f>
        <v>1</v>
      </c>
      <c r="EB33">
        <v>5</v>
      </c>
      <c r="EC33">
        <v>5</v>
      </c>
      <c r="EF33" s="2" t="s">
        <v>593</v>
      </c>
      <c r="EG33">
        <v>0.75</v>
      </c>
      <c r="EK33" s="2" t="s">
        <v>420</v>
      </c>
      <c r="EL33">
        <v>0.75</v>
      </c>
      <c r="EP33" s="2" t="s">
        <v>307</v>
      </c>
      <c r="EQ33" s="2">
        <v>0</v>
      </c>
      <c r="EV33" s="2" t="s">
        <v>318</v>
      </c>
      <c r="FA33" s="2" t="s">
        <v>261</v>
      </c>
      <c r="FB33" s="2">
        <v>1</v>
      </c>
      <c r="FC33" s="2"/>
      <c r="FD33" s="2"/>
      <c r="FE33" s="2"/>
      <c r="FF33" s="2" t="s">
        <v>263</v>
      </c>
      <c r="FG33" s="2">
        <v>1</v>
      </c>
      <c r="FK33" s="2" t="s">
        <v>511</v>
      </c>
      <c r="FL33" s="2">
        <v>1</v>
      </c>
      <c r="FP33" s="2" t="s">
        <v>266</v>
      </c>
      <c r="FQ33" s="2">
        <v>1</v>
      </c>
      <c r="FU33" s="2" t="s">
        <v>270</v>
      </c>
      <c r="FZ33" s="2" t="s">
        <v>270</v>
      </c>
      <c r="GE33" s="2" t="s">
        <v>270</v>
      </c>
      <c r="GJ33" s="2" t="s">
        <v>274</v>
      </c>
      <c r="GL33">
        <v>293</v>
      </c>
      <c r="GM33">
        <v>11</v>
      </c>
      <c r="GP33" t="s">
        <v>405</v>
      </c>
      <c r="GQ33">
        <f t="shared" si="7"/>
        <v>0.96245733788395904</v>
      </c>
      <c r="GU33" t="s">
        <v>277</v>
      </c>
      <c r="GV33">
        <v>1</v>
      </c>
      <c r="GW33" s="2">
        <f t="shared" si="6"/>
        <v>90.073253974860563</v>
      </c>
    </row>
    <row r="34" spans="1:206" x14ac:dyDescent="0.25">
      <c r="A34" t="s">
        <v>472</v>
      </c>
      <c r="B34" s="10" t="s">
        <v>473</v>
      </c>
      <c r="C34" s="2">
        <v>3</v>
      </c>
      <c r="D34" s="2">
        <v>3</v>
      </c>
      <c r="G34" s="2" t="s">
        <v>280</v>
      </c>
      <c r="H34" s="2">
        <f t="shared" si="19"/>
        <v>1</v>
      </c>
      <c r="I34" s="2">
        <v>0</v>
      </c>
      <c r="J34" s="2">
        <v>0</v>
      </c>
      <c r="K34" s="2"/>
      <c r="L34" s="2"/>
      <c r="M34" s="2" t="s">
        <v>209</v>
      </c>
      <c r="N34" s="2"/>
      <c r="O34" s="2">
        <v>0</v>
      </c>
      <c r="P34" s="2">
        <v>0</v>
      </c>
      <c r="Q34" s="2"/>
      <c r="R34" s="2"/>
      <c r="S34" s="2" t="s">
        <v>212</v>
      </c>
      <c r="T34" s="2"/>
      <c r="U34" s="2">
        <v>0</v>
      </c>
      <c r="V34" s="2">
        <v>0</v>
      </c>
      <c r="W34" s="2"/>
      <c r="X34" s="2"/>
      <c r="Y34" s="2" t="s">
        <v>212</v>
      </c>
      <c r="Z34" s="2"/>
      <c r="AA34" s="2">
        <v>0</v>
      </c>
      <c r="AB34" s="2">
        <v>0</v>
      </c>
      <c r="AC34" s="2"/>
      <c r="AD34" s="2"/>
      <c r="AE34" s="2" t="s">
        <v>216</v>
      </c>
      <c r="AF34" s="2"/>
      <c r="AG34" s="2">
        <v>0</v>
      </c>
      <c r="AH34" s="2">
        <v>0</v>
      </c>
      <c r="AI34" s="2"/>
      <c r="AJ34" s="2"/>
      <c r="AK34" s="2" t="s">
        <v>212</v>
      </c>
      <c r="AP34" s="2" t="s">
        <v>594</v>
      </c>
      <c r="AQ34" s="2">
        <v>0.75</v>
      </c>
      <c r="AZ34" s="2" t="s">
        <v>293</v>
      </c>
      <c r="BE34" s="20" t="s">
        <v>225</v>
      </c>
      <c r="BF34" s="19">
        <v>1</v>
      </c>
      <c r="BJ34" s="2" t="s">
        <v>281</v>
      </c>
      <c r="BK34" s="2"/>
      <c r="BO34" t="s">
        <v>471</v>
      </c>
      <c r="BP34">
        <v>1</v>
      </c>
      <c r="BT34" s="19" t="s">
        <v>363</v>
      </c>
      <c r="BU34" s="19">
        <v>0.75</v>
      </c>
      <c r="BY34" t="s">
        <v>381</v>
      </c>
      <c r="BZ34">
        <v>1</v>
      </c>
      <c r="CA34">
        <v>46</v>
      </c>
      <c r="CB34">
        <v>46</v>
      </c>
      <c r="CE34" t="s">
        <v>424</v>
      </c>
      <c r="CF34" s="2">
        <f t="shared" si="1"/>
        <v>1</v>
      </c>
      <c r="CJ34" t="s">
        <v>315</v>
      </c>
      <c r="CK34">
        <v>1</v>
      </c>
      <c r="CO34" s="2" t="s">
        <v>239</v>
      </c>
      <c r="CT34" s="2" t="s">
        <v>283</v>
      </c>
      <c r="CY34" t="s">
        <v>243</v>
      </c>
      <c r="CZ34" s="2"/>
      <c r="DD34" s="2" t="s">
        <v>245</v>
      </c>
      <c r="DE34" s="2">
        <v>1</v>
      </c>
      <c r="DI34" s="2" t="s">
        <v>247</v>
      </c>
      <c r="DJ34" s="2">
        <v>1</v>
      </c>
      <c r="DN34" s="20" t="s">
        <v>817</v>
      </c>
      <c r="DO34" s="2">
        <v>1</v>
      </c>
      <c r="DP34" s="2">
        <v>42</v>
      </c>
      <c r="DQ34" s="2">
        <v>36</v>
      </c>
      <c r="DT34" s="2" t="s">
        <v>592</v>
      </c>
      <c r="DU34" s="2">
        <f t="shared" si="2"/>
        <v>0.8571428571428571</v>
      </c>
      <c r="DV34" s="2">
        <v>2</v>
      </c>
      <c r="DW34" s="2">
        <v>2</v>
      </c>
      <c r="DX34" s="2"/>
      <c r="DY34" s="2"/>
      <c r="DZ34" s="2" t="s">
        <v>252</v>
      </c>
      <c r="EA34" s="2">
        <f t="shared" ref="EA34" si="35" xml:space="preserve"> DW34 / DV34</f>
        <v>1</v>
      </c>
      <c r="EB34">
        <v>5</v>
      </c>
      <c r="EC34">
        <v>5</v>
      </c>
      <c r="EF34" s="2" t="s">
        <v>593</v>
      </c>
      <c r="EG34">
        <v>0.75</v>
      </c>
      <c r="EK34" s="2" t="s">
        <v>420</v>
      </c>
      <c r="EL34">
        <v>0.75</v>
      </c>
      <c r="EP34" s="2" t="s">
        <v>307</v>
      </c>
      <c r="EQ34" s="2">
        <v>0</v>
      </c>
      <c r="EV34" s="2" t="s">
        <v>318</v>
      </c>
      <c r="FA34" s="2" t="s">
        <v>261</v>
      </c>
      <c r="FB34" s="2">
        <v>1</v>
      </c>
      <c r="FC34" s="2"/>
      <c r="FD34" s="2"/>
      <c r="FE34" s="2"/>
      <c r="FF34" s="2" t="s">
        <v>263</v>
      </c>
      <c r="FG34" s="2">
        <v>1</v>
      </c>
      <c r="FK34" s="2" t="s">
        <v>511</v>
      </c>
      <c r="FL34" s="2">
        <v>1</v>
      </c>
      <c r="FP34" s="2" t="s">
        <v>266</v>
      </c>
      <c r="FQ34" s="2">
        <v>1</v>
      </c>
      <c r="FU34" s="2" t="s">
        <v>270</v>
      </c>
      <c r="FZ34" s="2" t="s">
        <v>270</v>
      </c>
      <c r="GE34" s="2" t="s">
        <v>270</v>
      </c>
      <c r="GJ34" s="2" t="s">
        <v>274</v>
      </c>
      <c r="GL34">
        <v>306</v>
      </c>
      <c r="GM34">
        <v>10</v>
      </c>
      <c r="GP34" t="s">
        <v>474</v>
      </c>
      <c r="GQ34">
        <f t="shared" si="7"/>
        <v>0.9673202614379085</v>
      </c>
      <c r="GU34" t="s">
        <v>277</v>
      </c>
      <c r="GV34">
        <v>1</v>
      </c>
      <c r="GW34" s="2">
        <f t="shared" si="6"/>
        <v>90.111195993548947</v>
      </c>
    </row>
    <row r="35" spans="1:206" x14ac:dyDescent="0.25">
      <c r="A35" t="s">
        <v>475</v>
      </c>
      <c r="B35" s="10" t="s">
        <v>476</v>
      </c>
      <c r="C35" s="2">
        <v>31</v>
      </c>
      <c r="D35" s="2">
        <v>15</v>
      </c>
      <c r="G35" s="2" t="s">
        <v>595</v>
      </c>
      <c r="H35" s="2">
        <f t="shared" si="19"/>
        <v>0.4838709677419355</v>
      </c>
      <c r="I35" s="2">
        <v>0</v>
      </c>
      <c r="J35" s="2">
        <v>0</v>
      </c>
      <c r="K35" s="2"/>
      <c r="L35" s="2"/>
      <c r="M35" s="2" t="s">
        <v>209</v>
      </c>
      <c r="N35" s="2"/>
      <c r="O35" s="2">
        <v>0</v>
      </c>
      <c r="P35" s="2">
        <v>0</v>
      </c>
      <c r="Q35" s="2"/>
      <c r="R35" s="2"/>
      <c r="S35" s="2" t="s">
        <v>212</v>
      </c>
      <c r="T35" s="2"/>
      <c r="U35" s="2">
        <v>0</v>
      </c>
      <c r="V35" s="2">
        <v>0</v>
      </c>
      <c r="W35" s="2"/>
      <c r="X35" s="2"/>
      <c r="Y35" s="2" t="s">
        <v>212</v>
      </c>
      <c r="Z35" s="2"/>
      <c r="AA35" s="2">
        <v>0</v>
      </c>
      <c r="AB35" s="2">
        <v>0</v>
      </c>
      <c r="AC35" s="2"/>
      <c r="AD35" s="2"/>
      <c r="AE35" s="2" t="s">
        <v>216</v>
      </c>
      <c r="AF35" s="2"/>
      <c r="AG35" s="2">
        <v>0</v>
      </c>
      <c r="AH35" s="2">
        <v>0</v>
      </c>
      <c r="AI35" s="2"/>
      <c r="AJ35" s="2"/>
      <c r="AK35" s="2" t="s">
        <v>212</v>
      </c>
      <c r="AP35" s="2" t="s">
        <v>596</v>
      </c>
      <c r="AQ35" s="2">
        <v>0.75</v>
      </c>
      <c r="AZ35" s="2" t="s">
        <v>293</v>
      </c>
      <c r="BE35" s="20" t="s">
        <v>1040</v>
      </c>
      <c r="BF35" s="19">
        <v>0.75</v>
      </c>
      <c r="BJ35" s="2" t="s">
        <v>281</v>
      </c>
      <c r="BK35" s="2"/>
      <c r="BO35" t="s">
        <v>597</v>
      </c>
      <c r="BP35">
        <v>1</v>
      </c>
      <c r="BT35" s="19" t="s">
        <v>363</v>
      </c>
      <c r="BU35" s="19">
        <v>0.75</v>
      </c>
      <c r="BY35" t="s">
        <v>381</v>
      </c>
      <c r="BZ35">
        <v>1</v>
      </c>
      <c r="CA35">
        <v>266</v>
      </c>
      <c r="CB35">
        <v>266</v>
      </c>
      <c r="CE35" t="s">
        <v>598</v>
      </c>
      <c r="CF35" s="2">
        <f t="shared" si="1"/>
        <v>1</v>
      </c>
      <c r="CJ35" t="s">
        <v>315</v>
      </c>
      <c r="CK35">
        <v>1</v>
      </c>
      <c r="CO35" s="2" t="s">
        <v>239</v>
      </c>
      <c r="CT35" s="2" t="s">
        <v>241</v>
      </c>
      <c r="CU35">
        <v>1</v>
      </c>
      <c r="CY35" t="s">
        <v>243</v>
      </c>
      <c r="CZ35" s="2"/>
      <c r="DD35" s="2" t="s">
        <v>245</v>
      </c>
      <c r="DE35" s="2">
        <v>1</v>
      </c>
      <c r="DI35" s="2" t="s">
        <v>247</v>
      </c>
      <c r="DJ35" s="2">
        <v>1</v>
      </c>
      <c r="DN35" s="20" t="s">
        <v>817</v>
      </c>
      <c r="DO35" s="2">
        <v>1</v>
      </c>
      <c r="DP35" s="2">
        <v>262</v>
      </c>
      <c r="DQ35" s="2">
        <v>229</v>
      </c>
      <c r="DT35" s="2" t="s">
        <v>599</v>
      </c>
      <c r="DU35" s="2">
        <f t="shared" si="2"/>
        <v>0.87404580152671751</v>
      </c>
      <c r="DV35" s="2">
        <v>2</v>
      </c>
      <c r="DW35" s="2">
        <v>2</v>
      </c>
      <c r="DX35" s="2"/>
      <c r="DY35" s="2"/>
      <c r="DZ35" s="2" t="s">
        <v>252</v>
      </c>
      <c r="EA35" s="2">
        <f t="shared" ref="EA35" si="36" xml:space="preserve"> DW35 / DV35</f>
        <v>1</v>
      </c>
      <c r="EB35">
        <v>32</v>
      </c>
      <c r="EC35">
        <v>21</v>
      </c>
      <c r="EF35" s="2" t="s">
        <v>602</v>
      </c>
      <c r="EG35">
        <v>0.75</v>
      </c>
      <c r="EK35" s="2" t="s">
        <v>420</v>
      </c>
      <c r="EL35">
        <v>0.75</v>
      </c>
      <c r="EP35" s="2" t="s">
        <v>307</v>
      </c>
      <c r="EQ35" s="2">
        <v>0</v>
      </c>
      <c r="EV35" s="2" t="s">
        <v>318</v>
      </c>
      <c r="FA35" s="2" t="s">
        <v>261</v>
      </c>
      <c r="FB35" s="2">
        <v>1</v>
      </c>
      <c r="FC35" s="2"/>
      <c r="FD35" s="2"/>
      <c r="FE35" s="2"/>
      <c r="FF35" s="2" t="s">
        <v>263</v>
      </c>
      <c r="FG35" s="2">
        <v>1</v>
      </c>
      <c r="FK35" s="2" t="s">
        <v>511</v>
      </c>
      <c r="FL35" s="2">
        <v>1</v>
      </c>
      <c r="FP35" s="2" t="s">
        <v>266</v>
      </c>
      <c r="FQ35" s="2">
        <v>1</v>
      </c>
      <c r="FU35" s="2" t="s">
        <v>270</v>
      </c>
      <c r="FZ35" s="2" t="s">
        <v>270</v>
      </c>
      <c r="GE35" s="2" t="s">
        <v>270</v>
      </c>
      <c r="GJ35" s="2" t="s">
        <v>274</v>
      </c>
      <c r="GL35">
        <v>54</v>
      </c>
      <c r="GM35">
        <v>10</v>
      </c>
      <c r="GP35" t="s">
        <v>600</v>
      </c>
      <c r="GQ35">
        <f t="shared" si="7"/>
        <v>0.81481481481481477</v>
      </c>
      <c r="GU35" t="s">
        <v>277</v>
      </c>
      <c r="GV35">
        <v>1</v>
      </c>
      <c r="GW35" s="2">
        <f t="shared" si="6"/>
        <v>86.620572104710732</v>
      </c>
    </row>
    <row r="36" spans="1:206" x14ac:dyDescent="0.25">
      <c r="A36" t="s">
        <v>478</v>
      </c>
      <c r="B36" s="10" t="s">
        <v>479</v>
      </c>
      <c r="C36" s="2">
        <v>3</v>
      </c>
      <c r="D36" s="2">
        <v>3</v>
      </c>
      <c r="G36" s="2" t="s">
        <v>280</v>
      </c>
      <c r="H36" s="2">
        <f t="shared" si="19"/>
        <v>1</v>
      </c>
      <c r="I36" s="2">
        <v>0</v>
      </c>
      <c r="J36" s="2">
        <v>0</v>
      </c>
      <c r="K36" s="2"/>
      <c r="L36" s="2"/>
      <c r="M36" s="2" t="s">
        <v>209</v>
      </c>
      <c r="N36" s="2"/>
      <c r="O36" s="2">
        <v>0</v>
      </c>
      <c r="P36" s="2">
        <v>0</v>
      </c>
      <c r="Q36" s="2"/>
      <c r="R36" s="2"/>
      <c r="S36" s="2" t="s">
        <v>212</v>
      </c>
      <c r="T36" s="2"/>
      <c r="U36" s="2">
        <v>0</v>
      </c>
      <c r="V36" s="2">
        <v>0</v>
      </c>
      <c r="W36" s="2"/>
      <c r="X36" s="2"/>
      <c r="Y36" s="2" t="s">
        <v>212</v>
      </c>
      <c r="Z36" s="2"/>
      <c r="AA36" s="2">
        <v>0</v>
      </c>
      <c r="AB36" s="2">
        <v>0</v>
      </c>
      <c r="AC36" s="2"/>
      <c r="AD36" s="2"/>
      <c r="AE36" s="2" t="s">
        <v>216</v>
      </c>
      <c r="AF36" s="2"/>
      <c r="AG36" s="2">
        <v>0</v>
      </c>
      <c r="AH36" s="2">
        <v>0</v>
      </c>
      <c r="AI36" s="2"/>
      <c r="AJ36" s="2"/>
      <c r="AK36" s="2" t="s">
        <v>212</v>
      </c>
      <c r="AP36" t="s">
        <v>603</v>
      </c>
      <c r="AQ36" s="2">
        <v>0.75</v>
      </c>
      <c r="AZ36" s="2" t="s">
        <v>293</v>
      </c>
      <c r="BE36" s="20" t="s">
        <v>225</v>
      </c>
      <c r="BF36">
        <v>1</v>
      </c>
      <c r="BJ36" s="2" t="s">
        <v>281</v>
      </c>
      <c r="BK36" s="2"/>
      <c r="BO36" t="s">
        <v>480</v>
      </c>
      <c r="BP36">
        <v>1</v>
      </c>
      <c r="BT36" s="19" t="s">
        <v>363</v>
      </c>
      <c r="BU36" s="19">
        <v>0.75</v>
      </c>
      <c r="BY36" t="s">
        <v>381</v>
      </c>
      <c r="BZ36">
        <v>1</v>
      </c>
      <c r="CA36">
        <v>42</v>
      </c>
      <c r="CB36">
        <v>42</v>
      </c>
      <c r="CE36" t="s">
        <v>601</v>
      </c>
      <c r="CF36" s="2">
        <f t="shared" si="1"/>
        <v>1</v>
      </c>
      <c r="CJ36" t="s">
        <v>315</v>
      </c>
      <c r="CK36">
        <v>1</v>
      </c>
      <c r="CO36" s="2" t="s">
        <v>239</v>
      </c>
      <c r="CT36" s="2" t="s">
        <v>283</v>
      </c>
      <c r="CY36" t="s">
        <v>243</v>
      </c>
      <c r="CZ36" s="2"/>
      <c r="DD36" s="2" t="s">
        <v>245</v>
      </c>
      <c r="DE36" s="2">
        <v>1</v>
      </c>
      <c r="DI36" s="2" t="s">
        <v>247</v>
      </c>
      <c r="DJ36" s="2">
        <v>1</v>
      </c>
      <c r="DN36" s="20" t="s">
        <v>817</v>
      </c>
      <c r="DO36" s="2">
        <v>1</v>
      </c>
      <c r="DP36" s="2">
        <v>38</v>
      </c>
      <c r="DQ36" s="2">
        <v>32</v>
      </c>
      <c r="DT36" s="2" t="s">
        <v>592</v>
      </c>
      <c r="DU36" s="2">
        <f t="shared" si="2"/>
        <v>0.84210526315789469</v>
      </c>
      <c r="DV36" s="2">
        <v>2</v>
      </c>
      <c r="DW36" s="2">
        <v>2</v>
      </c>
      <c r="DX36" s="2"/>
      <c r="DY36" s="2"/>
      <c r="DZ36" s="2" t="s">
        <v>252</v>
      </c>
      <c r="EA36" s="2">
        <f t="shared" ref="EA36" si="37" xml:space="preserve"> DW36 / DV36</f>
        <v>1</v>
      </c>
      <c r="EB36">
        <v>5</v>
      </c>
      <c r="EC36">
        <v>5</v>
      </c>
      <c r="EF36" s="2" t="s">
        <v>593</v>
      </c>
      <c r="EG36">
        <v>0.75</v>
      </c>
      <c r="EK36" s="2" t="s">
        <v>420</v>
      </c>
      <c r="EL36">
        <v>0.75</v>
      </c>
      <c r="EP36" s="2" t="s">
        <v>307</v>
      </c>
      <c r="EQ36" s="2">
        <v>0</v>
      </c>
      <c r="EV36" s="2" t="s">
        <v>318</v>
      </c>
      <c r="FA36" s="2" t="s">
        <v>261</v>
      </c>
      <c r="FB36" s="2">
        <v>1</v>
      </c>
      <c r="FC36" s="2"/>
      <c r="FD36" s="2"/>
      <c r="FE36" s="2"/>
      <c r="FF36" s="2" t="s">
        <v>263</v>
      </c>
      <c r="FG36" s="2">
        <v>1</v>
      </c>
      <c r="FK36" s="2" t="s">
        <v>511</v>
      </c>
      <c r="FL36" s="2">
        <v>1</v>
      </c>
      <c r="FP36" s="2" t="s">
        <v>266</v>
      </c>
      <c r="FQ36" s="2">
        <v>1</v>
      </c>
      <c r="FU36" s="2" t="s">
        <v>270</v>
      </c>
      <c r="FZ36" s="2" t="s">
        <v>270</v>
      </c>
      <c r="GE36" s="2" t="s">
        <v>270</v>
      </c>
      <c r="GJ36" s="2" t="s">
        <v>274</v>
      </c>
      <c r="GL36">
        <v>285</v>
      </c>
      <c r="GM36">
        <v>10</v>
      </c>
      <c r="GP36" t="s">
        <v>477</v>
      </c>
      <c r="GQ36">
        <f t="shared" si="7"/>
        <v>0.96491228070175439</v>
      </c>
      <c r="GU36" t="s">
        <v>277</v>
      </c>
      <c r="GV36">
        <v>1</v>
      </c>
      <c r="GW36" s="2">
        <f t="shared" si="6"/>
        <v>90.03189792663477</v>
      </c>
    </row>
    <row r="37" spans="1:206" x14ac:dyDescent="0.25">
      <c r="A37" t="s">
        <v>486</v>
      </c>
      <c r="B37" s="10" t="s">
        <v>485</v>
      </c>
      <c r="C37" s="2">
        <v>19</v>
      </c>
      <c r="D37" s="2">
        <v>19</v>
      </c>
      <c r="G37" s="2" t="s">
        <v>280</v>
      </c>
      <c r="H37" s="2">
        <f t="shared" si="19"/>
        <v>1</v>
      </c>
      <c r="I37" s="2">
        <v>0</v>
      </c>
      <c r="J37" s="2">
        <v>0</v>
      </c>
      <c r="K37" s="2"/>
      <c r="L37" s="2"/>
      <c r="M37" s="2" t="s">
        <v>209</v>
      </c>
      <c r="N37" s="2"/>
      <c r="O37" s="2">
        <v>0</v>
      </c>
      <c r="P37" s="2">
        <v>0</v>
      </c>
      <c r="Q37" s="2"/>
      <c r="R37" s="2"/>
      <c r="S37" s="2" t="s">
        <v>212</v>
      </c>
      <c r="T37" s="2"/>
      <c r="U37" s="2">
        <v>0</v>
      </c>
      <c r="V37" s="2">
        <v>0</v>
      </c>
      <c r="W37" s="2"/>
      <c r="X37" s="2"/>
      <c r="Y37" s="2" t="s">
        <v>212</v>
      </c>
      <c r="Z37" s="2"/>
      <c r="AA37" s="2">
        <v>0</v>
      </c>
      <c r="AB37" s="2">
        <v>0</v>
      </c>
      <c r="AC37" s="2"/>
      <c r="AD37" s="2"/>
      <c r="AE37" s="2" t="s">
        <v>216</v>
      </c>
      <c r="AF37" s="2"/>
      <c r="AG37" s="2">
        <v>0</v>
      </c>
      <c r="AH37" s="2">
        <v>0</v>
      </c>
      <c r="AI37" s="2"/>
      <c r="AJ37" s="2"/>
      <c r="AK37" s="2" t="s">
        <v>212</v>
      </c>
      <c r="AP37" t="s">
        <v>604</v>
      </c>
      <c r="AQ37" s="2">
        <v>0.75</v>
      </c>
      <c r="AZ37" s="2" t="s">
        <v>293</v>
      </c>
      <c r="BE37" s="20" t="s">
        <v>225</v>
      </c>
      <c r="BF37" s="19">
        <v>1</v>
      </c>
      <c r="BJ37" s="2" t="s">
        <v>281</v>
      </c>
      <c r="BK37" s="2"/>
      <c r="BO37" t="s">
        <v>597</v>
      </c>
      <c r="BP37">
        <v>1</v>
      </c>
      <c r="BT37" s="19" t="s">
        <v>363</v>
      </c>
      <c r="BU37" s="19">
        <v>0.75</v>
      </c>
      <c r="BY37" t="s">
        <v>381</v>
      </c>
      <c r="BZ37">
        <v>1</v>
      </c>
      <c r="CA37">
        <v>70</v>
      </c>
      <c r="CB37">
        <v>70</v>
      </c>
      <c r="CE37" t="s">
        <v>605</v>
      </c>
      <c r="CF37" s="2">
        <f t="shared" si="1"/>
        <v>1</v>
      </c>
      <c r="CJ37" t="s">
        <v>315</v>
      </c>
      <c r="CK37">
        <v>1</v>
      </c>
      <c r="CO37" s="2" t="s">
        <v>239</v>
      </c>
      <c r="CT37" s="2" t="s">
        <v>241</v>
      </c>
      <c r="CU37">
        <v>1</v>
      </c>
      <c r="CY37" t="s">
        <v>243</v>
      </c>
      <c r="CZ37" s="2"/>
      <c r="DD37" s="2" t="s">
        <v>245</v>
      </c>
      <c r="DE37" s="2">
        <v>1</v>
      </c>
      <c r="DI37" s="2" t="s">
        <v>247</v>
      </c>
      <c r="DJ37" s="2">
        <v>1</v>
      </c>
      <c r="DN37" s="20" t="s">
        <v>817</v>
      </c>
      <c r="DO37" s="2">
        <v>1</v>
      </c>
      <c r="DP37" s="2">
        <v>66</v>
      </c>
      <c r="DQ37" s="2">
        <v>60</v>
      </c>
      <c r="DT37" s="2" t="s">
        <v>592</v>
      </c>
      <c r="DU37" s="2">
        <f t="shared" si="2"/>
        <v>0.90909090909090906</v>
      </c>
      <c r="DV37" s="2">
        <v>2</v>
      </c>
      <c r="DW37" s="2">
        <v>2</v>
      </c>
      <c r="DX37" s="2"/>
      <c r="DY37" s="2"/>
      <c r="DZ37" s="2" t="s">
        <v>252</v>
      </c>
      <c r="EA37" s="2">
        <f t="shared" ref="EA37" si="38" xml:space="preserve"> DW37 / DV37</f>
        <v>1</v>
      </c>
      <c r="EB37">
        <v>22</v>
      </c>
      <c r="EC37">
        <v>22</v>
      </c>
      <c r="EF37" s="2" t="s">
        <v>606</v>
      </c>
      <c r="EG37">
        <v>0.75</v>
      </c>
      <c r="EK37" s="2" t="s">
        <v>420</v>
      </c>
      <c r="EL37">
        <v>0.75</v>
      </c>
      <c r="EP37" s="2" t="s">
        <v>307</v>
      </c>
      <c r="EQ37" s="2">
        <v>0</v>
      </c>
      <c r="EV37" s="2" t="s">
        <v>318</v>
      </c>
      <c r="FA37" s="2" t="s">
        <v>261</v>
      </c>
      <c r="FB37" s="2">
        <v>1</v>
      </c>
      <c r="FC37" s="2"/>
      <c r="FD37" s="2"/>
      <c r="FE37" s="2"/>
      <c r="FF37" s="2" t="s">
        <v>263</v>
      </c>
      <c r="FG37" s="2">
        <v>1</v>
      </c>
      <c r="FK37" s="2" t="s">
        <v>511</v>
      </c>
      <c r="FL37" s="2">
        <v>1</v>
      </c>
      <c r="FP37" s="2" t="s">
        <v>266</v>
      </c>
      <c r="FQ37" s="2">
        <v>1</v>
      </c>
      <c r="FU37" s="2" t="s">
        <v>270</v>
      </c>
      <c r="FZ37" s="2" t="s">
        <v>270</v>
      </c>
      <c r="GE37" s="2" t="s">
        <v>270</v>
      </c>
      <c r="GJ37" s="2" t="s">
        <v>274</v>
      </c>
      <c r="GL37">
        <v>606</v>
      </c>
      <c r="GM37">
        <v>23</v>
      </c>
      <c r="GP37" t="s">
        <v>491</v>
      </c>
      <c r="GQ37">
        <f t="shared" si="7"/>
        <v>0.96204620462046209</v>
      </c>
      <c r="GU37" t="s">
        <v>277</v>
      </c>
      <c r="GV37">
        <v>1</v>
      </c>
      <c r="GW37" s="2">
        <f t="shared" si="6"/>
        <v>90.744074407440749</v>
      </c>
    </row>
    <row r="38" spans="1:206" x14ac:dyDescent="0.25">
      <c r="A38" t="s">
        <v>492</v>
      </c>
      <c r="B38" s="10" t="s">
        <v>487</v>
      </c>
      <c r="C38" s="2">
        <v>3</v>
      </c>
      <c r="D38" s="2">
        <v>3</v>
      </c>
      <c r="G38" s="2" t="s">
        <v>280</v>
      </c>
      <c r="H38" s="2">
        <f t="shared" si="19"/>
        <v>1</v>
      </c>
      <c r="I38" s="2">
        <v>0</v>
      </c>
      <c r="J38" s="2">
        <v>0</v>
      </c>
      <c r="K38" s="2"/>
      <c r="L38" s="2"/>
      <c r="M38" s="2" t="s">
        <v>209</v>
      </c>
      <c r="N38" s="2"/>
      <c r="O38" s="2">
        <v>0</v>
      </c>
      <c r="P38" s="2">
        <v>0</v>
      </c>
      <c r="Q38" s="2"/>
      <c r="R38" s="2"/>
      <c r="S38" s="2" t="s">
        <v>212</v>
      </c>
      <c r="T38" s="2"/>
      <c r="U38" s="2">
        <v>0</v>
      </c>
      <c r="V38" s="2">
        <v>0</v>
      </c>
      <c r="W38" s="2"/>
      <c r="X38" s="2"/>
      <c r="Y38" s="2" t="s">
        <v>212</v>
      </c>
      <c r="Z38" s="2"/>
      <c r="AA38" s="2">
        <v>0</v>
      </c>
      <c r="AB38" s="2">
        <v>0</v>
      </c>
      <c r="AC38" s="2"/>
      <c r="AD38" s="2"/>
      <c r="AE38" s="2" t="s">
        <v>216</v>
      </c>
      <c r="AF38" s="2"/>
      <c r="AG38" s="2">
        <v>0</v>
      </c>
      <c r="AH38" s="2">
        <v>0</v>
      </c>
      <c r="AI38" s="2"/>
      <c r="AJ38" s="2"/>
      <c r="AK38" s="2" t="s">
        <v>212</v>
      </c>
      <c r="AP38" t="s">
        <v>607</v>
      </c>
      <c r="AQ38" s="2">
        <v>0.75</v>
      </c>
      <c r="AZ38" s="2" t="s">
        <v>293</v>
      </c>
      <c r="BE38" s="20" t="s">
        <v>225</v>
      </c>
      <c r="BF38" s="19">
        <v>1</v>
      </c>
      <c r="BJ38" s="2" t="s">
        <v>281</v>
      </c>
      <c r="BK38" s="2"/>
      <c r="BO38" t="s">
        <v>488</v>
      </c>
      <c r="BP38">
        <v>1</v>
      </c>
      <c r="BT38" s="19" t="s">
        <v>489</v>
      </c>
      <c r="BU38" s="19">
        <v>0.75</v>
      </c>
      <c r="BY38" t="s">
        <v>381</v>
      </c>
      <c r="BZ38">
        <v>1</v>
      </c>
      <c r="CA38">
        <v>39</v>
      </c>
      <c r="CB38">
        <v>39</v>
      </c>
      <c r="CE38" t="s">
        <v>608</v>
      </c>
      <c r="CF38" s="2">
        <f t="shared" si="1"/>
        <v>1</v>
      </c>
      <c r="CJ38" t="s">
        <v>315</v>
      </c>
      <c r="CK38">
        <v>1</v>
      </c>
      <c r="CO38" s="2" t="s">
        <v>239</v>
      </c>
      <c r="CT38" s="2" t="s">
        <v>283</v>
      </c>
      <c r="CY38" t="s">
        <v>243</v>
      </c>
      <c r="CZ38" s="2"/>
      <c r="DD38" s="2" t="s">
        <v>245</v>
      </c>
      <c r="DE38" s="2">
        <v>1</v>
      </c>
      <c r="DI38" s="2" t="s">
        <v>247</v>
      </c>
      <c r="DJ38" s="2">
        <v>1</v>
      </c>
      <c r="DN38" s="20" t="s">
        <v>817</v>
      </c>
      <c r="DO38" s="2">
        <v>1</v>
      </c>
      <c r="DP38" s="2">
        <v>35</v>
      </c>
      <c r="DQ38" s="2">
        <v>30</v>
      </c>
      <c r="DT38" s="2" t="s">
        <v>609</v>
      </c>
      <c r="DU38" s="2">
        <f t="shared" si="2"/>
        <v>0.8571428571428571</v>
      </c>
      <c r="DV38" s="2">
        <v>2</v>
      </c>
      <c r="DW38" s="2">
        <v>2</v>
      </c>
      <c r="DX38" s="2"/>
      <c r="DY38" s="2"/>
      <c r="DZ38" s="2" t="s">
        <v>252</v>
      </c>
      <c r="EA38" s="2">
        <f t="shared" ref="EA38" si="39" xml:space="preserve"> DW38 / DV38</f>
        <v>1</v>
      </c>
      <c r="EB38">
        <v>5</v>
      </c>
      <c r="EC38">
        <v>5</v>
      </c>
      <c r="EF38" s="2" t="s">
        <v>593</v>
      </c>
      <c r="EG38">
        <v>0.75</v>
      </c>
      <c r="EK38" s="2" t="s">
        <v>420</v>
      </c>
      <c r="EL38">
        <v>0.75</v>
      </c>
      <c r="EP38" s="2" t="s">
        <v>307</v>
      </c>
      <c r="EQ38" s="2">
        <v>0</v>
      </c>
      <c r="EV38" s="2" t="s">
        <v>318</v>
      </c>
      <c r="FA38" s="2" t="s">
        <v>261</v>
      </c>
      <c r="FB38" s="2">
        <v>1</v>
      </c>
      <c r="FC38" s="2"/>
      <c r="FD38" s="2"/>
      <c r="FE38" s="2"/>
      <c r="FF38" s="2" t="s">
        <v>263</v>
      </c>
      <c r="FG38" s="2">
        <v>1</v>
      </c>
      <c r="FK38" s="2" t="s">
        <v>511</v>
      </c>
      <c r="FL38" s="2">
        <v>1</v>
      </c>
      <c r="FP38" s="2" t="s">
        <v>266</v>
      </c>
      <c r="FQ38" s="2">
        <v>1</v>
      </c>
      <c r="FU38" s="2" t="s">
        <v>270</v>
      </c>
      <c r="FZ38" s="2" t="s">
        <v>270</v>
      </c>
      <c r="GE38" s="2" t="s">
        <v>270</v>
      </c>
      <c r="GJ38" s="2" t="s">
        <v>274</v>
      </c>
      <c r="GL38">
        <v>251</v>
      </c>
      <c r="GM38">
        <v>9</v>
      </c>
      <c r="GP38" t="s">
        <v>490</v>
      </c>
      <c r="GQ38">
        <f t="shared" si="7"/>
        <v>0.96414342629482075</v>
      </c>
      <c r="GU38" t="s">
        <v>277</v>
      </c>
      <c r="GV38">
        <v>1</v>
      </c>
      <c r="GW38" s="2">
        <f t="shared" si="6"/>
        <v>90.096755833807634</v>
      </c>
    </row>
    <row r="39" spans="1:206" ht="14.25" customHeight="1" x14ac:dyDescent="0.25">
      <c r="A39" t="s">
        <v>494</v>
      </c>
      <c r="B39" s="10" t="s">
        <v>493</v>
      </c>
      <c r="C39" s="19">
        <v>3</v>
      </c>
      <c r="D39" s="19">
        <v>3</v>
      </c>
      <c r="E39" s="19"/>
      <c r="F39" s="19"/>
      <c r="G39" s="19" t="s">
        <v>1024</v>
      </c>
      <c r="H39" s="20">
        <f>D39/C39</f>
        <v>1</v>
      </c>
      <c r="I39" s="19">
        <v>1</v>
      </c>
      <c r="J39" s="19">
        <v>1</v>
      </c>
      <c r="K39" s="19"/>
      <c r="L39" s="19"/>
      <c r="M39" s="20" t="s">
        <v>1025</v>
      </c>
      <c r="N39" s="20">
        <f xml:space="preserve"> J39/I39</f>
        <v>1</v>
      </c>
      <c r="O39" s="20">
        <v>0</v>
      </c>
      <c r="P39" s="20">
        <v>0</v>
      </c>
      <c r="Q39" s="20"/>
      <c r="R39" s="20"/>
      <c r="S39" s="20" t="s">
        <v>212</v>
      </c>
      <c r="T39" s="20"/>
      <c r="U39" s="20">
        <v>0</v>
      </c>
      <c r="V39" s="20">
        <v>0</v>
      </c>
      <c r="W39" s="20"/>
      <c r="X39" s="20"/>
      <c r="Y39" s="20" t="s">
        <v>212</v>
      </c>
      <c r="Z39" s="20"/>
      <c r="AA39" s="20">
        <v>0</v>
      </c>
      <c r="AB39" s="20">
        <v>0</v>
      </c>
      <c r="AC39" s="20"/>
      <c r="AD39" s="20"/>
      <c r="AE39" s="20" t="s">
        <v>216</v>
      </c>
      <c r="AF39" s="20"/>
      <c r="AG39" s="20">
        <v>0</v>
      </c>
      <c r="AH39" s="20">
        <v>0</v>
      </c>
      <c r="AI39" s="20"/>
      <c r="AJ39" s="20"/>
      <c r="AK39" s="20" t="s">
        <v>212</v>
      </c>
      <c r="AL39" s="19"/>
      <c r="AP39" s="20" t="s">
        <v>1031</v>
      </c>
      <c r="AQ39" s="20">
        <v>0.75</v>
      </c>
      <c r="AU39" s="20" t="s">
        <v>301</v>
      </c>
      <c r="AV39" s="20">
        <v>1</v>
      </c>
      <c r="AZ39" s="20" t="s">
        <v>342</v>
      </c>
      <c r="BA39" s="20">
        <v>1</v>
      </c>
      <c r="BE39" s="19" t="s">
        <v>1047</v>
      </c>
      <c r="BF39" s="19">
        <v>1</v>
      </c>
      <c r="BJ39" s="1" t="s">
        <v>764</v>
      </c>
      <c r="BO39" t="s">
        <v>391</v>
      </c>
      <c r="BP39">
        <v>0.75</v>
      </c>
      <c r="BT39" s="19" t="s">
        <v>1054</v>
      </c>
      <c r="BU39" s="19">
        <v>0.75</v>
      </c>
      <c r="BY39" s="20" t="s">
        <v>899</v>
      </c>
      <c r="BZ39" s="20">
        <v>0.75</v>
      </c>
      <c r="CA39">
        <v>60</v>
      </c>
      <c r="CB39">
        <v>60</v>
      </c>
      <c r="CE39" t="s">
        <v>1032</v>
      </c>
      <c r="CF39" s="2">
        <f xml:space="preserve"> CB39 / CA39</f>
        <v>1</v>
      </c>
      <c r="CJ39" t="s">
        <v>315</v>
      </c>
      <c r="CK39">
        <v>1</v>
      </c>
      <c r="CO39" s="20" t="s">
        <v>239</v>
      </c>
      <c r="CT39" s="20" t="s">
        <v>283</v>
      </c>
      <c r="CY39" t="s">
        <v>364</v>
      </c>
      <c r="DD39" s="20" t="s">
        <v>1027</v>
      </c>
      <c r="DE39" s="20">
        <v>1</v>
      </c>
      <c r="DI39" s="20" t="s">
        <v>247</v>
      </c>
      <c r="DJ39" s="20">
        <v>1</v>
      </c>
      <c r="DN39" s="20" t="s">
        <v>891</v>
      </c>
      <c r="DO39" s="20">
        <v>1</v>
      </c>
      <c r="DP39" s="1">
        <v>35</v>
      </c>
      <c r="DQ39" s="1">
        <v>30</v>
      </c>
      <c r="DT39" s="19" t="s">
        <v>1028</v>
      </c>
      <c r="DU39" s="20">
        <f xml:space="preserve"> DQ39 /DP39</f>
        <v>0.8571428571428571</v>
      </c>
      <c r="DV39" s="20">
        <v>2</v>
      </c>
      <c r="DW39" s="20">
        <v>2</v>
      </c>
      <c r="DX39" s="20"/>
      <c r="DY39" s="20"/>
      <c r="DZ39" s="20" t="s">
        <v>909</v>
      </c>
      <c r="EA39" s="20">
        <f xml:space="preserve"> DW39 / DV39</f>
        <v>1</v>
      </c>
      <c r="EB39" s="19">
        <v>28</v>
      </c>
      <c r="EC39" s="19">
        <v>28</v>
      </c>
      <c r="ED39" s="19"/>
      <c r="EE39" s="19"/>
      <c r="EF39" s="20" t="s">
        <v>1029</v>
      </c>
      <c r="EG39" s="20">
        <v>0.75</v>
      </c>
      <c r="EK39" s="2" t="s">
        <v>520</v>
      </c>
      <c r="EL39" s="20">
        <v>0.25</v>
      </c>
      <c r="EP39" s="20" t="s">
        <v>307</v>
      </c>
      <c r="EQ39" s="20">
        <v>0</v>
      </c>
      <c r="EV39" s="20" t="s">
        <v>318</v>
      </c>
      <c r="FA39" s="20" t="s">
        <v>261</v>
      </c>
      <c r="FB39" s="20">
        <v>1</v>
      </c>
      <c r="FC39" s="19"/>
      <c r="FD39" s="19"/>
      <c r="FE39" s="19"/>
      <c r="FF39" s="20" t="s">
        <v>263</v>
      </c>
      <c r="FG39" s="20">
        <v>1</v>
      </c>
      <c r="FK39" s="20" t="s">
        <v>511</v>
      </c>
      <c r="FL39" s="20">
        <v>1</v>
      </c>
      <c r="FP39" s="20" t="s">
        <v>266</v>
      </c>
      <c r="FQ39" s="20">
        <v>1</v>
      </c>
      <c r="FU39" s="19" t="s">
        <v>787</v>
      </c>
      <c r="FV39" s="19">
        <v>0.5</v>
      </c>
      <c r="FZ39" s="19" t="s">
        <v>901</v>
      </c>
      <c r="GA39" s="19">
        <v>0.75</v>
      </c>
      <c r="GE39" s="20" t="s">
        <v>1033</v>
      </c>
      <c r="GF39" s="20">
        <v>0.5</v>
      </c>
      <c r="GJ39" s="20" t="s">
        <v>274</v>
      </c>
      <c r="GL39">
        <v>671</v>
      </c>
      <c r="GM39">
        <v>165</v>
      </c>
      <c r="GP39" t="s">
        <v>495</v>
      </c>
      <c r="GQ39">
        <f>(GL39-GM39)/GL39</f>
        <v>0.75409836065573765</v>
      </c>
      <c r="GU39" t="s">
        <v>360</v>
      </c>
      <c r="GV39" s="2">
        <v>0.75</v>
      </c>
      <c r="GW39" s="2">
        <f>AVERAGEIF('Old-Template Sites'!$C$2:$GV$2,"*Score*",C39:GV39)*100</f>
        <v>82.540147206423569</v>
      </c>
    </row>
    <row r="40" spans="1:206" x14ac:dyDescent="0.25">
      <c r="A40" t="s">
        <v>496</v>
      </c>
      <c r="B40" s="10" t="s">
        <v>497</v>
      </c>
      <c r="C40" s="2">
        <v>13</v>
      </c>
      <c r="D40" s="2">
        <v>8</v>
      </c>
      <c r="G40" s="2" t="s">
        <v>610</v>
      </c>
      <c r="H40" s="2">
        <f t="shared" si="19"/>
        <v>0.61538461538461542</v>
      </c>
      <c r="I40" s="2">
        <v>0</v>
      </c>
      <c r="J40" s="2">
        <v>0</v>
      </c>
      <c r="K40" s="2"/>
      <c r="L40" s="2"/>
      <c r="M40" s="2" t="s">
        <v>209</v>
      </c>
      <c r="N40" s="2"/>
      <c r="O40" s="2">
        <v>0</v>
      </c>
      <c r="P40" s="2">
        <v>0</v>
      </c>
      <c r="Q40" s="2"/>
      <c r="R40" s="2"/>
      <c r="S40" s="2" t="s">
        <v>212</v>
      </c>
      <c r="T40" s="2"/>
      <c r="U40" s="2">
        <v>0</v>
      </c>
      <c r="V40" s="2">
        <v>0</v>
      </c>
      <c r="W40" s="2"/>
      <c r="X40" s="2"/>
      <c r="Y40" s="2" t="s">
        <v>212</v>
      </c>
      <c r="Z40" s="2"/>
      <c r="AA40" s="2">
        <v>0</v>
      </c>
      <c r="AB40" s="2">
        <v>0</v>
      </c>
      <c r="AC40" s="2"/>
      <c r="AD40" s="2"/>
      <c r="AE40" s="2" t="s">
        <v>216</v>
      </c>
      <c r="AF40" s="2"/>
      <c r="AG40" s="2">
        <v>0</v>
      </c>
      <c r="AH40" s="2">
        <v>0</v>
      </c>
      <c r="AI40" s="2"/>
      <c r="AJ40" s="2"/>
      <c r="AK40" s="2" t="s">
        <v>212</v>
      </c>
      <c r="AP40" t="s">
        <v>611</v>
      </c>
      <c r="AQ40" s="2">
        <v>0.75</v>
      </c>
      <c r="AZ40" s="2" t="s">
        <v>293</v>
      </c>
      <c r="BE40" s="20" t="s">
        <v>225</v>
      </c>
      <c r="BF40" s="19">
        <v>1</v>
      </c>
      <c r="BJ40" s="2" t="s">
        <v>281</v>
      </c>
      <c r="BK40" s="2"/>
      <c r="BO40" t="s">
        <v>612</v>
      </c>
      <c r="BP40">
        <v>1</v>
      </c>
      <c r="BT40" s="19" t="s">
        <v>363</v>
      </c>
      <c r="BU40" s="19">
        <v>0.75</v>
      </c>
      <c r="BY40" t="s">
        <v>381</v>
      </c>
      <c r="BZ40">
        <v>1</v>
      </c>
      <c r="CA40">
        <v>62</v>
      </c>
      <c r="CB40">
        <v>62</v>
      </c>
      <c r="CE40" t="s">
        <v>613</v>
      </c>
      <c r="CF40" s="2">
        <f t="shared" si="1"/>
        <v>1</v>
      </c>
      <c r="CJ40" t="s">
        <v>315</v>
      </c>
      <c r="CK40">
        <v>1</v>
      </c>
      <c r="CO40" s="2" t="s">
        <v>239</v>
      </c>
      <c r="CT40" s="2" t="s">
        <v>241</v>
      </c>
      <c r="CY40" t="s">
        <v>243</v>
      </c>
      <c r="CZ40" s="2"/>
      <c r="DD40" s="2" t="s">
        <v>245</v>
      </c>
      <c r="DE40" s="2">
        <v>1</v>
      </c>
      <c r="DI40" s="2" t="s">
        <v>247</v>
      </c>
      <c r="DJ40" s="2">
        <v>1</v>
      </c>
      <c r="DN40" s="20" t="s">
        <v>817</v>
      </c>
      <c r="DO40" s="2">
        <v>1</v>
      </c>
      <c r="DP40" s="2">
        <v>58</v>
      </c>
      <c r="DQ40" s="2">
        <v>47</v>
      </c>
      <c r="DT40" s="2" t="s">
        <v>614</v>
      </c>
      <c r="DU40" s="2">
        <f t="shared" si="2"/>
        <v>0.81034482758620685</v>
      </c>
      <c r="DV40" s="2">
        <v>2</v>
      </c>
      <c r="DW40" s="2">
        <v>2</v>
      </c>
      <c r="DX40" s="2"/>
      <c r="DY40" s="2"/>
      <c r="DZ40" s="2" t="s">
        <v>252</v>
      </c>
      <c r="EA40" s="2">
        <f t="shared" ref="EA40" si="40" xml:space="preserve"> DW40 / DV40</f>
        <v>1</v>
      </c>
      <c r="EB40">
        <v>13</v>
      </c>
      <c r="EC40">
        <v>8</v>
      </c>
      <c r="EF40" s="2" t="s">
        <v>615</v>
      </c>
      <c r="EG40">
        <v>0.75</v>
      </c>
      <c r="EK40" s="2" t="s">
        <v>420</v>
      </c>
      <c r="EL40">
        <v>0.75</v>
      </c>
      <c r="EP40" s="2" t="s">
        <v>307</v>
      </c>
      <c r="EQ40" s="2">
        <v>0</v>
      </c>
      <c r="EV40" s="2" t="s">
        <v>318</v>
      </c>
      <c r="FA40" s="2" t="s">
        <v>261</v>
      </c>
      <c r="FB40" s="2">
        <v>1</v>
      </c>
      <c r="FC40" s="2"/>
      <c r="FD40" s="2"/>
      <c r="FE40" s="2"/>
      <c r="FF40" s="2" t="s">
        <v>263</v>
      </c>
      <c r="FG40" s="2">
        <v>1</v>
      </c>
      <c r="FK40" s="2" t="s">
        <v>511</v>
      </c>
      <c r="FL40" s="2">
        <v>1</v>
      </c>
      <c r="FP40" s="2" t="s">
        <v>266</v>
      </c>
      <c r="FQ40" s="2">
        <v>1</v>
      </c>
      <c r="FU40" s="2" t="s">
        <v>270</v>
      </c>
      <c r="FZ40" s="2" t="s">
        <v>270</v>
      </c>
      <c r="GE40" s="2" t="s">
        <v>270</v>
      </c>
      <c r="GJ40" s="2" t="s">
        <v>274</v>
      </c>
      <c r="GL40">
        <v>542</v>
      </c>
      <c r="GM40">
        <v>12</v>
      </c>
      <c r="GP40" t="s">
        <v>498</v>
      </c>
      <c r="GQ40">
        <f t="shared" si="7"/>
        <v>0.97785977859778594</v>
      </c>
      <c r="GU40" t="s">
        <v>277</v>
      </c>
      <c r="GV40">
        <v>1</v>
      </c>
      <c r="GW40" s="2">
        <f t="shared" si="6"/>
        <v>88.198132825311845</v>
      </c>
    </row>
    <row r="41" spans="1:206" x14ac:dyDescent="0.25">
      <c r="A41" t="s">
        <v>499</v>
      </c>
      <c r="B41" s="10" t="s">
        <v>500</v>
      </c>
      <c r="C41" s="2">
        <v>3</v>
      </c>
      <c r="D41" s="2">
        <v>3</v>
      </c>
      <c r="G41" s="2" t="s">
        <v>280</v>
      </c>
      <c r="H41" s="2">
        <f t="shared" si="19"/>
        <v>1</v>
      </c>
      <c r="I41" s="2">
        <v>0</v>
      </c>
      <c r="J41" s="2">
        <v>0</v>
      </c>
      <c r="K41" s="2"/>
      <c r="L41" s="2"/>
      <c r="M41" s="2" t="s">
        <v>209</v>
      </c>
      <c r="N41" s="2"/>
      <c r="O41" s="2">
        <v>0</v>
      </c>
      <c r="P41" s="2">
        <v>0</v>
      </c>
      <c r="Q41" s="2"/>
      <c r="R41" s="2"/>
      <c r="S41" s="2" t="s">
        <v>212</v>
      </c>
      <c r="T41" s="2"/>
      <c r="U41" s="2">
        <v>0</v>
      </c>
      <c r="V41" s="2">
        <v>0</v>
      </c>
      <c r="W41" s="2"/>
      <c r="X41" s="2"/>
      <c r="Y41" s="2" t="s">
        <v>212</v>
      </c>
      <c r="Z41" s="2"/>
      <c r="AA41" s="2">
        <v>0</v>
      </c>
      <c r="AB41" s="2">
        <v>0</v>
      </c>
      <c r="AC41" s="2"/>
      <c r="AD41" s="2"/>
      <c r="AE41" s="2" t="s">
        <v>216</v>
      </c>
      <c r="AF41" s="2"/>
      <c r="AG41" s="2">
        <v>0</v>
      </c>
      <c r="AH41" s="2">
        <v>0</v>
      </c>
      <c r="AI41" s="2"/>
      <c r="AJ41" s="2"/>
      <c r="AK41" s="2" t="s">
        <v>212</v>
      </c>
      <c r="AP41" t="s">
        <v>590</v>
      </c>
      <c r="AQ41" s="2">
        <v>0.75</v>
      </c>
      <c r="AZ41" s="2" t="s">
        <v>293</v>
      </c>
      <c r="BE41" s="20" t="s">
        <v>225</v>
      </c>
      <c r="BF41" s="19">
        <v>1</v>
      </c>
      <c r="BJ41" s="2" t="s">
        <v>281</v>
      </c>
      <c r="BK41" s="2"/>
      <c r="BO41" t="s">
        <v>394</v>
      </c>
      <c r="BP41">
        <v>1</v>
      </c>
      <c r="BT41" s="19" t="s">
        <v>363</v>
      </c>
      <c r="BU41" s="19">
        <v>0.75</v>
      </c>
      <c r="BY41" t="s">
        <v>381</v>
      </c>
      <c r="BZ41">
        <v>1</v>
      </c>
      <c r="CA41">
        <v>37</v>
      </c>
      <c r="CB41">
        <v>37</v>
      </c>
      <c r="CE41" t="s">
        <v>572</v>
      </c>
      <c r="CF41" s="2">
        <f t="shared" si="1"/>
        <v>1</v>
      </c>
      <c r="CJ41" t="s">
        <v>315</v>
      </c>
      <c r="CK41">
        <v>1</v>
      </c>
      <c r="CO41" s="2" t="s">
        <v>239</v>
      </c>
      <c r="CT41" s="2" t="s">
        <v>283</v>
      </c>
      <c r="CY41" t="s">
        <v>243</v>
      </c>
      <c r="CZ41" s="2"/>
      <c r="DD41" s="2" t="s">
        <v>245</v>
      </c>
      <c r="DE41" s="2">
        <v>1</v>
      </c>
      <c r="DI41" s="2" t="s">
        <v>247</v>
      </c>
      <c r="DJ41" s="2">
        <v>1</v>
      </c>
      <c r="DN41" s="20" t="s">
        <v>817</v>
      </c>
      <c r="DO41" s="2">
        <v>1</v>
      </c>
      <c r="DP41" s="2">
        <v>33</v>
      </c>
      <c r="DQ41" s="2">
        <v>28</v>
      </c>
      <c r="DT41" s="2" t="s">
        <v>609</v>
      </c>
      <c r="DU41" s="2">
        <f t="shared" si="2"/>
        <v>0.84848484848484851</v>
      </c>
      <c r="DV41" s="2">
        <v>2</v>
      </c>
      <c r="DW41" s="2">
        <v>2</v>
      </c>
      <c r="DX41" s="2"/>
      <c r="DY41" s="2"/>
      <c r="DZ41" s="2" t="s">
        <v>252</v>
      </c>
      <c r="EA41" s="2">
        <f t="shared" ref="EA41" si="41" xml:space="preserve"> DW41 / DV41</f>
        <v>1</v>
      </c>
      <c r="EB41">
        <v>5</v>
      </c>
      <c r="EC41">
        <v>5</v>
      </c>
      <c r="EF41" s="2" t="s">
        <v>593</v>
      </c>
      <c r="EG41">
        <v>0.75</v>
      </c>
      <c r="EK41" s="2" t="s">
        <v>420</v>
      </c>
      <c r="EL41">
        <v>0.75</v>
      </c>
      <c r="EP41" s="2" t="s">
        <v>307</v>
      </c>
      <c r="EQ41" s="2">
        <v>0</v>
      </c>
      <c r="EV41" s="2" t="s">
        <v>318</v>
      </c>
      <c r="FA41" s="2" t="s">
        <v>261</v>
      </c>
      <c r="FB41" s="2">
        <v>1</v>
      </c>
      <c r="FC41" s="2"/>
      <c r="FD41" s="2"/>
      <c r="FE41" s="2"/>
      <c r="FF41" s="2" t="s">
        <v>263</v>
      </c>
      <c r="FG41" s="2">
        <v>1</v>
      </c>
      <c r="FK41" s="2" t="s">
        <v>511</v>
      </c>
      <c r="FL41" s="2">
        <v>1</v>
      </c>
      <c r="FP41" s="2" t="s">
        <v>266</v>
      </c>
      <c r="FQ41" s="2">
        <v>1</v>
      </c>
      <c r="FU41" s="2" t="s">
        <v>270</v>
      </c>
      <c r="FZ41" s="2" t="s">
        <v>270</v>
      </c>
      <c r="GE41" s="2" t="s">
        <v>270</v>
      </c>
      <c r="GJ41" s="2" t="s">
        <v>274</v>
      </c>
      <c r="GL41">
        <v>248</v>
      </c>
      <c r="GM41">
        <v>10</v>
      </c>
      <c r="GP41" t="s">
        <v>474</v>
      </c>
      <c r="GQ41">
        <f t="shared" si="7"/>
        <v>0.95967741935483875</v>
      </c>
      <c r="GU41" t="s">
        <v>277</v>
      </c>
      <c r="GV41">
        <v>1</v>
      </c>
      <c r="GW41" s="2">
        <f t="shared" si="6"/>
        <v>90.037101217453127</v>
      </c>
      <c r="GX41" s="2"/>
    </row>
    <row r="42" spans="1:206" ht="15" customHeight="1" x14ac:dyDescent="0.25">
      <c r="A42" t="s">
        <v>501</v>
      </c>
      <c r="B42" s="10" t="s">
        <v>502</v>
      </c>
      <c r="C42" s="19">
        <v>3</v>
      </c>
      <c r="D42" s="19">
        <v>3</v>
      </c>
      <c r="E42" s="19"/>
      <c r="F42" s="19"/>
      <c r="G42" s="19" t="s">
        <v>1024</v>
      </c>
      <c r="H42" s="20">
        <f>D42/C42</f>
        <v>1</v>
      </c>
      <c r="I42" s="19">
        <v>1</v>
      </c>
      <c r="J42" s="19">
        <v>1</v>
      </c>
      <c r="K42" s="19"/>
      <c r="L42" s="19"/>
      <c r="M42" s="20" t="s">
        <v>1025</v>
      </c>
      <c r="N42" s="20">
        <f xml:space="preserve"> J42/I42</f>
        <v>1</v>
      </c>
      <c r="O42" s="20">
        <v>0</v>
      </c>
      <c r="P42" s="20">
        <v>0</v>
      </c>
      <c r="Q42" s="20"/>
      <c r="R42" s="20"/>
      <c r="S42" s="20" t="s">
        <v>212</v>
      </c>
      <c r="T42" s="20"/>
      <c r="U42" s="20">
        <v>0</v>
      </c>
      <c r="V42" s="20">
        <v>0</v>
      </c>
      <c r="W42" s="20"/>
      <c r="X42" s="20"/>
      <c r="Y42" s="20" t="s">
        <v>212</v>
      </c>
      <c r="Z42" s="20"/>
      <c r="AA42" s="20">
        <v>0</v>
      </c>
      <c r="AB42" s="20">
        <v>0</v>
      </c>
      <c r="AC42" s="20"/>
      <c r="AD42" s="20"/>
      <c r="AE42" s="20" t="s">
        <v>216</v>
      </c>
      <c r="AF42" s="20"/>
      <c r="AG42" s="20">
        <v>0</v>
      </c>
      <c r="AH42" s="20">
        <v>0</v>
      </c>
      <c r="AI42" s="20"/>
      <c r="AJ42" s="20"/>
      <c r="AK42" s="20" t="s">
        <v>212</v>
      </c>
      <c r="AL42" s="19"/>
      <c r="AM42" s="19"/>
      <c r="AN42" s="19"/>
      <c r="AO42" s="19"/>
      <c r="AP42" s="20" t="s">
        <v>1031</v>
      </c>
      <c r="AQ42" s="20">
        <v>0.75</v>
      </c>
      <c r="AR42" s="19"/>
      <c r="AS42" s="19"/>
      <c r="AT42" s="19"/>
      <c r="AU42" s="20" t="s">
        <v>301</v>
      </c>
      <c r="AV42" s="20">
        <v>1</v>
      </c>
      <c r="AW42" s="19"/>
      <c r="AX42" s="19"/>
      <c r="AY42" s="19"/>
      <c r="AZ42" s="20" t="s">
        <v>342</v>
      </c>
      <c r="BA42" s="20">
        <v>1</v>
      </c>
      <c r="BE42" s="19" t="s">
        <v>1047</v>
      </c>
      <c r="BF42" s="19">
        <v>1</v>
      </c>
      <c r="BJ42" s="1" t="s">
        <v>764</v>
      </c>
      <c r="BO42" t="s">
        <v>391</v>
      </c>
      <c r="BP42">
        <v>0.75</v>
      </c>
      <c r="BT42" s="19" t="s">
        <v>392</v>
      </c>
      <c r="BU42" s="19">
        <v>1</v>
      </c>
      <c r="BY42" s="20" t="s">
        <v>899</v>
      </c>
      <c r="BZ42" s="20">
        <v>0.5</v>
      </c>
      <c r="CA42" s="19">
        <v>60</v>
      </c>
      <c r="CB42" s="19">
        <v>60</v>
      </c>
      <c r="CC42" s="19"/>
      <c r="CD42" s="19"/>
      <c r="CE42" s="19" t="s">
        <v>1032</v>
      </c>
      <c r="CF42" s="20">
        <f xml:space="preserve"> CB42 / CA42</f>
        <v>1</v>
      </c>
      <c r="CJ42" t="s">
        <v>315</v>
      </c>
      <c r="CK42">
        <v>1</v>
      </c>
      <c r="CO42" s="20" t="s">
        <v>239</v>
      </c>
      <c r="CT42" s="20" t="s">
        <v>283</v>
      </c>
      <c r="CY42" s="19" t="s">
        <v>364</v>
      </c>
      <c r="DD42" s="20" t="s">
        <v>1027</v>
      </c>
      <c r="DE42" s="20">
        <v>1</v>
      </c>
      <c r="DI42" s="20" t="s">
        <v>247</v>
      </c>
      <c r="DJ42" s="20">
        <v>1</v>
      </c>
      <c r="DN42" s="20" t="s">
        <v>891</v>
      </c>
      <c r="DO42" s="20">
        <v>1</v>
      </c>
      <c r="DP42" s="1">
        <v>35</v>
      </c>
      <c r="DQ42" s="1">
        <v>30</v>
      </c>
      <c r="DR42" s="19"/>
      <c r="DS42" s="19"/>
      <c r="DT42" s="19" t="s">
        <v>1028</v>
      </c>
      <c r="DU42" s="20">
        <f xml:space="preserve"> DQ42 /DP42</f>
        <v>0.8571428571428571</v>
      </c>
      <c r="DV42" s="20">
        <v>2</v>
      </c>
      <c r="DW42" s="20">
        <v>2</v>
      </c>
      <c r="DX42" s="20"/>
      <c r="DY42" s="20"/>
      <c r="DZ42" s="20" t="s">
        <v>909</v>
      </c>
      <c r="EA42" s="20">
        <f xml:space="preserve"> DW42 / DV42</f>
        <v>1</v>
      </c>
      <c r="EB42" s="19">
        <v>28</v>
      </c>
      <c r="EC42" s="19">
        <v>28</v>
      </c>
      <c r="ED42" s="19"/>
      <c r="EE42" s="19"/>
      <c r="EF42" s="20" t="s">
        <v>1029</v>
      </c>
      <c r="EG42" s="20">
        <v>0.75</v>
      </c>
      <c r="EK42" s="20" t="s">
        <v>520</v>
      </c>
      <c r="EL42" s="20">
        <v>0.25</v>
      </c>
      <c r="EP42" s="20" t="s">
        <v>307</v>
      </c>
      <c r="EQ42" s="20">
        <v>0</v>
      </c>
      <c r="EV42" s="20" t="s">
        <v>318</v>
      </c>
      <c r="FA42" s="20" t="s">
        <v>261</v>
      </c>
      <c r="FB42" s="20">
        <v>1</v>
      </c>
      <c r="FF42" s="20" t="s">
        <v>263</v>
      </c>
      <c r="FG42" s="20">
        <v>1</v>
      </c>
      <c r="FK42" s="20" t="s">
        <v>511</v>
      </c>
      <c r="FL42" s="20">
        <v>1</v>
      </c>
      <c r="FP42" s="20" t="s">
        <v>266</v>
      </c>
      <c r="FQ42" s="20">
        <v>1</v>
      </c>
      <c r="FU42" s="19" t="s">
        <v>787</v>
      </c>
      <c r="FV42" s="19">
        <v>0.5</v>
      </c>
      <c r="FW42" s="19"/>
      <c r="FX42" s="19"/>
      <c r="FY42" s="19"/>
      <c r="FZ42" s="19" t="s">
        <v>901</v>
      </c>
      <c r="GA42" s="19">
        <v>0.75</v>
      </c>
      <c r="GB42" s="19"/>
      <c r="GC42" s="19"/>
      <c r="GD42" s="19"/>
      <c r="GE42" s="20" t="s">
        <v>1033</v>
      </c>
      <c r="GF42" s="20">
        <v>0.5</v>
      </c>
      <c r="GG42" s="19"/>
      <c r="GH42" s="19"/>
      <c r="GI42" s="19"/>
      <c r="GJ42" s="20" t="s">
        <v>274</v>
      </c>
      <c r="GL42">
        <v>673</v>
      </c>
      <c r="GM42">
        <v>177</v>
      </c>
      <c r="GP42" t="s">
        <v>503</v>
      </c>
      <c r="GQ42">
        <f>(GL42-GM42)/GL42</f>
        <v>0.73699851411589901</v>
      </c>
      <c r="GU42" t="s">
        <v>360</v>
      </c>
      <c r="GV42" s="2">
        <v>0.75</v>
      </c>
      <c r="GW42" s="2">
        <f>AVERAGEIF('Old-Template Sites'!$C$2:$GV$2,"*Score*",C42:GV42)*100</f>
        <v>82.47907632592414</v>
      </c>
    </row>
    <row r="43" spans="1:206" s="19" customFormat="1" x14ac:dyDescent="0.25">
      <c r="B43" s="10"/>
      <c r="BE43" s="20"/>
      <c r="BJ43" s="20"/>
      <c r="BY43" s="20"/>
      <c r="EK43" s="20"/>
      <c r="GW43" s="20"/>
    </row>
    <row r="44" spans="1:206" x14ac:dyDescent="0.25">
      <c r="A44" t="s">
        <v>779</v>
      </c>
      <c r="H44" s="20">
        <f>COUNTIF(H3:H42,1)</f>
        <v>29</v>
      </c>
      <c r="N44" s="20">
        <f>COUNTIF(N3:N42,1)</f>
        <v>3</v>
      </c>
      <c r="T44" s="20">
        <f>COUNTIF(T3:T42,1)</f>
        <v>0</v>
      </c>
      <c r="Z44" s="20">
        <f>COUNTIF(Z3:Z42,1)</f>
        <v>0</v>
      </c>
      <c r="AF44" s="20">
        <f>COUNTIF(AF3:AF42,1)</f>
        <v>0</v>
      </c>
      <c r="AL44" s="20">
        <f>COUNTIF(AL3:AL42,1)</f>
        <v>0</v>
      </c>
      <c r="AQ44" s="20">
        <f>COUNTIF(AQ3:AQ42,1)</f>
        <v>1</v>
      </c>
      <c r="BA44" s="20">
        <f>COUNTIF(BA3:BA42,1)</f>
        <v>5</v>
      </c>
      <c r="BF44" s="20">
        <f>COUNTIF(BF3:BF42,1)</f>
        <v>36</v>
      </c>
      <c r="BK44" s="20">
        <f>COUNTIF(BK3:BK42,1)</f>
        <v>0</v>
      </c>
      <c r="BP44" s="20">
        <f>COUNTIF(BP3:BP42,1)</f>
        <v>18</v>
      </c>
      <c r="BU44" s="20">
        <f>COUNTIF(BU3:BU42,1)</f>
        <v>2</v>
      </c>
      <c r="BZ44" s="20">
        <f>COUNTIF(BZ3:BZ42,1)</f>
        <v>37</v>
      </c>
      <c r="CF44" s="20">
        <f>COUNTIF(CF3:CF42,1)</f>
        <v>39</v>
      </c>
      <c r="CK44" s="20">
        <f>COUNTIF(CK3:CK42,1)</f>
        <v>40</v>
      </c>
      <c r="CP44" s="20">
        <f>COUNTIF(CP3:CP42,1)</f>
        <v>0</v>
      </c>
      <c r="CU44" s="20">
        <f>COUNTIF(CU3:CU42,1)</f>
        <v>11</v>
      </c>
      <c r="CZ44" s="20">
        <f>COUNTIF(CZ3:CZ42,1)</f>
        <v>0</v>
      </c>
      <c r="DE44" s="20">
        <f>COUNTIF(DE3:DE42,1)</f>
        <v>40</v>
      </c>
      <c r="DJ44" s="20">
        <f>COUNTIF(DJ3:DJ42,1)</f>
        <v>39</v>
      </c>
      <c r="DO44" s="20">
        <f>COUNTIF(DO3:DO42,1)</f>
        <v>40</v>
      </c>
      <c r="DU44" s="20">
        <f>COUNTIF(DU3:DU42,1)</f>
        <v>1</v>
      </c>
      <c r="EA44" s="20">
        <f>COUNTIF(EA3:EA42,1)</f>
        <v>40</v>
      </c>
      <c r="EG44" s="20">
        <f>COUNTIF(EG3:EG42,1)</f>
        <v>14</v>
      </c>
      <c r="EL44" s="20">
        <f>COUNTIF(EL3:EL42,1)</f>
        <v>0</v>
      </c>
      <c r="FQ44" s="20">
        <f>COUNTIF(FQ3:FQ42,1)</f>
        <v>40</v>
      </c>
      <c r="FV44" s="20">
        <f>COUNTIF(FV3:FV42,1)</f>
        <v>1</v>
      </c>
      <c r="GA44" s="20">
        <f>COUNTIF(GA3:GA42,1)</f>
        <v>2</v>
      </c>
      <c r="GF44" s="20">
        <f>COUNTIF(GF3:GF42,1)</f>
        <v>0</v>
      </c>
      <c r="GK44" s="20">
        <f>COUNTIF(GK3:GK42,1)</f>
        <v>0</v>
      </c>
      <c r="GQ44" s="20">
        <f>COUNTIF(GQ3:GQ42,1)</f>
        <v>0</v>
      </c>
      <c r="GV44" s="2"/>
      <c r="GW44" s="20"/>
    </row>
    <row r="45" spans="1:206" x14ac:dyDescent="0.25">
      <c r="A45" t="s">
        <v>780</v>
      </c>
      <c r="H45" s="20">
        <f>COUNTIF(H3:H42,0)</f>
        <v>0</v>
      </c>
      <c r="N45" s="20">
        <f>COUNTIF(N3:N42,0)</f>
        <v>0</v>
      </c>
      <c r="T45" s="20">
        <f>COUNTIF(T3:T42,0)</f>
        <v>4</v>
      </c>
      <c r="Z45" s="20">
        <f>COUNTIF(Z3:Z42,0)</f>
        <v>1</v>
      </c>
      <c r="AF45" s="20">
        <f>COUNTIF(AF3:AF42,0)</f>
        <v>0</v>
      </c>
      <c r="AL45" s="20">
        <f>COUNTIF(AL3:AL42,0)</f>
        <v>1</v>
      </c>
      <c r="AQ45" s="20">
        <f>COUNTIF(AQ3:AQ42,0)</f>
        <v>0</v>
      </c>
      <c r="BA45" s="20">
        <f>COUNTIF(BA3:BA42,0)</f>
        <v>0</v>
      </c>
      <c r="BF45" s="20">
        <f>COUNTIF(BF3:BF42,0)</f>
        <v>0</v>
      </c>
      <c r="BK45" s="20">
        <f>COUNTIF(BK3:BK42,0)</f>
        <v>0</v>
      </c>
      <c r="BP45" s="20">
        <f>COUNTIF(BP3:BP42,0)</f>
        <v>0</v>
      </c>
      <c r="BU45" s="20">
        <f>COUNTIF(BU3:BU42,0)</f>
        <v>0</v>
      </c>
      <c r="BZ45" s="20">
        <f>COUNTIF(BZ3:BZ42,0)</f>
        <v>0</v>
      </c>
      <c r="CF45" s="20">
        <f>COUNTIF(CF3:CF42,0)</f>
        <v>0</v>
      </c>
      <c r="CK45" s="20">
        <f>COUNTIF(CK3:CK42,0)</f>
        <v>0</v>
      </c>
      <c r="CP45" s="20">
        <f>COUNTIF(CP3:CP42,0)</f>
        <v>0</v>
      </c>
      <c r="CU45" s="20">
        <f>COUNTIF(CU3:CU42,0)</f>
        <v>0</v>
      </c>
      <c r="CZ45" s="20">
        <f>COUNTIF(CZ3:CZ42,0)</f>
        <v>0</v>
      </c>
      <c r="DE45" s="20">
        <f>COUNTIF(DE3:DE42,0)</f>
        <v>0</v>
      </c>
      <c r="DJ45" s="20">
        <f>COUNTIF(DJ3:DJ42,0)</f>
        <v>0</v>
      </c>
      <c r="DO45" s="20">
        <f>COUNTIF(DO3:DO42,0)</f>
        <v>0</v>
      </c>
      <c r="DU45" s="20">
        <f>COUNTIF(DU3:DU42,0)</f>
        <v>0</v>
      </c>
      <c r="EA45" s="20">
        <f>COUNTIF(EA3:EA42,0)</f>
        <v>0</v>
      </c>
      <c r="EG45" s="20">
        <f>COUNTIF(EG3:EG42,0)</f>
        <v>0</v>
      </c>
      <c r="EL45" s="20">
        <f>COUNTIF(EL3:EL42,0)</f>
        <v>0</v>
      </c>
      <c r="FQ45" s="20">
        <f>COUNTIF(FQ3:FQ42,0)</f>
        <v>0</v>
      </c>
      <c r="FV45" s="20">
        <f>COUNTIF(FV3:FV42,0)</f>
        <v>0</v>
      </c>
      <c r="GA45" s="20">
        <f>COUNTIF(GA3:GA42,0)</f>
        <v>0</v>
      </c>
      <c r="GF45" s="20">
        <f>COUNTIF(GF3:GF42,0)</f>
        <v>0</v>
      </c>
      <c r="GK45" s="20">
        <f>COUNTIF(GK3:GK42,0)</f>
        <v>0</v>
      </c>
      <c r="GQ45" s="20">
        <f>COUNTIF(GQ3:GQ42,0)</f>
        <v>0</v>
      </c>
      <c r="GW45" s="2"/>
    </row>
    <row r="46" spans="1:206" x14ac:dyDescent="0.25">
      <c r="A46" t="s">
        <v>778</v>
      </c>
      <c r="H46" s="19">
        <f>AVERAGE(H3:H42)</f>
        <v>0.88335801271821413</v>
      </c>
      <c r="N46" s="19">
        <f>AVERAGE(N3:N42)</f>
        <v>0.9</v>
      </c>
      <c r="T46" s="19">
        <f>AVERAGE(T3:T42)</f>
        <v>0</v>
      </c>
      <c r="Z46" s="19">
        <f>AVERAGE(Z3:Z42)</f>
        <v>0.33333333333333331</v>
      </c>
      <c r="AF46" s="19" t="e">
        <f>AVERAGE(AF3:AF42)</f>
        <v>#DIV/0!</v>
      </c>
      <c r="AL46" s="19">
        <f>AVERAGE(AL3:AL42)</f>
        <v>0.33333333333333331</v>
      </c>
      <c r="AQ46" s="19">
        <f>AVERAGE(AQ3:AQ42)</f>
        <v>0.75624999999999998</v>
      </c>
      <c r="BA46" s="19">
        <f>AVERAGE(BA3:BA42)</f>
        <v>1</v>
      </c>
      <c r="BF46" s="19">
        <f>AVERAGE(BF3:BF42)</f>
        <v>0.97499999999999998</v>
      </c>
      <c r="BK46" s="19" t="e">
        <f>AVERAGE(BK3:BK42)</f>
        <v>#DIV/0!</v>
      </c>
      <c r="BP46" s="19">
        <f>AVERAGE(BP3:BP42)</f>
        <v>0.85</v>
      </c>
      <c r="BU46" s="19">
        <f>AVERAGE(BU3:BU42)</f>
        <v>0.76249999999999996</v>
      </c>
      <c r="BZ46" s="19">
        <f>AVERAGE(BZ3:BZ42)</f>
        <v>0.97499999999999998</v>
      </c>
      <c r="CF46" s="19">
        <f>AVERAGE(CF3:CF42)</f>
        <v>0.99921875000000004</v>
      </c>
      <c r="CK46" s="19">
        <f>AVERAGE(CK3:CK42)</f>
        <v>1</v>
      </c>
      <c r="CP46" s="19" t="e">
        <f>AVERAGE(CP3:CP42)</f>
        <v>#DIV/0!</v>
      </c>
      <c r="CU46" s="19">
        <f>AVERAGE(CU3:CU42)</f>
        <v>1</v>
      </c>
      <c r="CZ46" s="19" t="e">
        <f>AVERAGE(CZ3:CZ42)</f>
        <v>#DIV/0!</v>
      </c>
      <c r="DE46" s="19">
        <f>AVERAGE(DE3:DE42)</f>
        <v>1</v>
      </c>
      <c r="DJ46" s="19">
        <f>AVERAGE(DJ3:DJ42)</f>
        <v>0.99375000000000002</v>
      </c>
      <c r="DO46" s="19">
        <f>AVERAGE(DO3:DO42)</f>
        <v>1</v>
      </c>
      <c r="DU46" s="19">
        <f>AVERAGE(DU3:DU42)</f>
        <v>0.87932674988376969</v>
      </c>
      <c r="EA46" s="19">
        <f>AVERAGE(EA3:EA42)</f>
        <v>1</v>
      </c>
      <c r="EG46" s="19">
        <f>AVERAGE(EG3:EG42)</f>
        <v>0.84141939139236044</v>
      </c>
      <c r="EL46" s="19">
        <f>AVERAGE(EL3:EL42)</f>
        <v>0.71250000000000002</v>
      </c>
      <c r="FQ46" s="19">
        <f>AVERAGE(FQ3:FQ42)</f>
        <v>1</v>
      </c>
      <c r="FV46" s="19">
        <f>AVERAGE(FV3:FV42)</f>
        <v>0.7</v>
      </c>
      <c r="GA46" s="19">
        <f>AVERAGE(GA3:GA42)</f>
        <v>0.85</v>
      </c>
      <c r="GF46" s="19">
        <f>AVERAGE(GF3:GF42)</f>
        <v>0.6</v>
      </c>
      <c r="GK46" s="19" t="e">
        <f>AVERAGE(GK3:GK42)</f>
        <v>#DIV/0!</v>
      </c>
      <c r="GQ46" s="19">
        <f>AVERAGE(GQ3:GQ42)</f>
        <v>0.93140741419912221</v>
      </c>
      <c r="GW46" s="2"/>
    </row>
    <row r="47" spans="1:206" x14ac:dyDescent="0.25">
      <c r="A47" t="s">
        <v>782</v>
      </c>
      <c r="GW47" s="20">
        <f>AVERAGE(GW3:GW42)</f>
        <v>88.232550960874306</v>
      </c>
    </row>
    <row r="48" spans="1:206" x14ac:dyDescent="0.25">
      <c r="A48" t="s">
        <v>1013</v>
      </c>
      <c r="GW48" s="2">
        <f>COUNTIF(GW3:GW42,"&lt;75")</f>
        <v>0</v>
      </c>
    </row>
    <row r="49" spans="1:205" x14ac:dyDescent="0.25">
      <c r="A49" s="19" t="s">
        <v>949</v>
      </c>
      <c r="GW49" s="20">
        <f>COUNTIF(GW3:GW42,"&gt;75")</f>
        <v>40</v>
      </c>
    </row>
    <row r="50" spans="1:205" x14ac:dyDescent="0.25">
      <c r="A50" s="19" t="s">
        <v>783</v>
      </c>
      <c r="GW50" s="20">
        <f>COUNTIF(GW3:GW42,"&gt;80")</f>
        <v>39</v>
      </c>
    </row>
    <row r="51" spans="1:205" x14ac:dyDescent="0.25">
      <c r="A51" s="19" t="s">
        <v>784</v>
      </c>
      <c r="GW51" s="2">
        <f>COUNTIF(GW3:GW42,"&gt;90")</f>
        <v>20</v>
      </c>
    </row>
    <row r="52" spans="1:205" x14ac:dyDescent="0.25">
      <c r="GW52" s="2"/>
    </row>
    <row r="53" spans="1:205" x14ac:dyDescent="0.25">
      <c r="GW53" s="2"/>
    </row>
    <row r="54" spans="1:205" x14ac:dyDescent="0.25">
      <c r="GW54" s="2"/>
    </row>
    <row r="55" spans="1:205" x14ac:dyDescent="0.25">
      <c r="GW55" s="2"/>
    </row>
    <row r="56" spans="1:205" x14ac:dyDescent="0.25">
      <c r="GW56" s="2"/>
    </row>
    <row r="57" spans="1:205" x14ac:dyDescent="0.25">
      <c r="GW57" s="2"/>
    </row>
    <row r="58" spans="1:205" x14ac:dyDescent="0.25">
      <c r="GW58" s="2"/>
    </row>
  </sheetData>
  <mergeCells count="13">
    <mergeCell ref="GR1:GV1"/>
    <mergeCell ref="C1:H1"/>
    <mergeCell ref="I1:AL1"/>
    <mergeCell ref="AM1:BA1"/>
    <mergeCell ref="BB1:BZ1"/>
    <mergeCell ref="CA1:CK1"/>
    <mergeCell ref="CL1:CU1"/>
    <mergeCell ref="CV1:CZ1"/>
    <mergeCell ref="DA1:EL1"/>
    <mergeCell ref="EM1:EW1"/>
    <mergeCell ref="EX1:FQ1"/>
    <mergeCell ref="FR1:GK1"/>
    <mergeCell ref="GL1:GQ1"/>
  </mergeCells>
  <hyperlinks>
    <hyperlink ref="GI3" r:id="rId1"/>
    <hyperlink ref="B3" r:id="rId2"/>
    <hyperlink ref="B4" r:id="rId3"/>
    <hyperlink ref="B5" r:id="rId4"/>
    <hyperlink ref="B6" r:id="rId5"/>
    <hyperlink ref="B7" r:id="rId6"/>
    <hyperlink ref="B8" r:id="rId7"/>
    <hyperlink ref="B9" r:id="rId8"/>
    <hyperlink ref="B10" r:id="rId9"/>
    <hyperlink ref="B13" r:id="rId10"/>
    <hyperlink ref="B16" r:id="rId11"/>
    <hyperlink ref="B17" r:id="rId12"/>
    <hyperlink ref="B18" r:id="rId13"/>
    <hyperlink ref="B19" r:id="rId14"/>
    <hyperlink ref="B20" r:id="rId15"/>
    <hyperlink ref="B22" r:id="rId16"/>
    <hyperlink ref="B24" r:id="rId17"/>
    <hyperlink ref="B25" r:id="rId18"/>
    <hyperlink ref="B26" r:id="rId19"/>
    <hyperlink ref="B27" r:id="rId20"/>
    <hyperlink ref="B15" r:id="rId21"/>
    <hyperlink ref="B28" r:id="rId22"/>
    <hyperlink ref="B29" r:id="rId23"/>
    <hyperlink ref="B30" r:id="rId24"/>
    <hyperlink ref="B31" r:id="rId25"/>
    <hyperlink ref="B32" r:id="rId26"/>
    <hyperlink ref="B33" r:id="rId27"/>
    <hyperlink ref="B34" r:id="rId28"/>
    <hyperlink ref="B35" r:id="rId29"/>
    <hyperlink ref="B36" r:id="rId30"/>
    <hyperlink ref="B37" r:id="rId31"/>
    <hyperlink ref="B38" r:id="rId32"/>
    <hyperlink ref="B40" r:id="rId33"/>
    <hyperlink ref="B41" r:id="rId34"/>
    <hyperlink ref="BD3" r:id="rId35"/>
    <hyperlink ref="B11" r:id="rId36"/>
    <hyperlink ref="B12" r:id="rId37"/>
    <hyperlink ref="B14" r:id="rId38"/>
    <hyperlink ref="B23" r:id="rId39"/>
    <hyperlink ref="B21" r:id="rId40"/>
    <hyperlink ref="B39" r:id="rId41"/>
    <hyperlink ref="B42" r:id="rId42"/>
  </hyperlinks>
  <pageMargins left="0.7" right="0.7" top="0.75" bottom="0.75" header="0.3" footer="0.3"/>
  <pageSetup orientation="portrait"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34"/>
  <sheetViews>
    <sheetView topLeftCell="GF27" workbookViewId="0">
      <selection activeCell="GW27" sqref="GW27"/>
    </sheetView>
  </sheetViews>
  <sheetFormatPr defaultRowHeight="15" x14ac:dyDescent="0.25"/>
  <cols>
    <col min="137" max="137" width="11.5703125" bestFit="1" customWidth="1"/>
  </cols>
  <sheetData>
    <row r="1" spans="1:205" x14ac:dyDescent="0.25">
      <c r="C1" s="32" t="s">
        <v>351</v>
      </c>
      <c r="D1" s="32"/>
      <c r="E1" s="32"/>
      <c r="F1" s="32"/>
      <c r="G1" s="32"/>
      <c r="H1" s="32"/>
      <c r="I1" s="32" t="s">
        <v>639</v>
      </c>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t="s">
        <v>352</v>
      </c>
      <c r="AN1" s="32"/>
      <c r="AO1" s="32"/>
      <c r="AP1" s="32"/>
      <c r="AQ1" s="32"/>
      <c r="AR1" s="32"/>
      <c r="AS1" s="32"/>
      <c r="AT1" s="32"/>
      <c r="AU1" s="32"/>
      <c r="AV1" s="32"/>
      <c r="AW1" s="32"/>
      <c r="AX1" s="32"/>
      <c r="AY1" s="32"/>
      <c r="AZ1" s="32"/>
      <c r="BA1" s="32"/>
      <c r="BB1" s="32" t="s">
        <v>640</v>
      </c>
      <c r="BC1" s="32"/>
      <c r="BD1" s="32"/>
      <c r="BE1" s="32"/>
      <c r="BF1" s="32"/>
      <c r="BG1" s="32"/>
      <c r="BH1" s="32"/>
      <c r="BI1" s="32"/>
      <c r="BJ1" s="32"/>
      <c r="BK1" s="32"/>
      <c r="BL1" s="32"/>
      <c r="BM1" s="32"/>
      <c r="BN1" s="32"/>
      <c r="BO1" s="32"/>
      <c r="BP1" s="32"/>
      <c r="BQ1" s="32"/>
      <c r="BR1" s="32"/>
      <c r="BS1" s="32"/>
      <c r="BT1" s="32"/>
      <c r="BU1" s="32"/>
      <c r="BV1" s="32"/>
      <c r="BW1" s="32"/>
      <c r="BX1" s="32"/>
      <c r="BY1" s="32"/>
      <c r="BZ1" s="32"/>
      <c r="CA1" s="32" t="s">
        <v>641</v>
      </c>
      <c r="CB1" s="32"/>
      <c r="CC1" s="32"/>
      <c r="CD1" s="32"/>
      <c r="CE1" s="32"/>
      <c r="CF1" s="32"/>
      <c r="CG1" s="32"/>
      <c r="CH1" s="32"/>
      <c r="CI1" s="32"/>
      <c r="CJ1" s="32"/>
      <c r="CK1" s="32"/>
      <c r="CL1" s="32" t="s">
        <v>642</v>
      </c>
      <c r="CM1" s="32"/>
      <c r="CN1" s="32"/>
      <c r="CO1" s="32"/>
      <c r="CP1" s="32"/>
      <c r="CQ1" s="32"/>
      <c r="CR1" s="32"/>
      <c r="CS1" s="32"/>
      <c r="CT1" s="32"/>
      <c r="CU1" s="32"/>
      <c r="CV1" s="32" t="s">
        <v>353</v>
      </c>
      <c r="CW1" s="32"/>
      <c r="CX1" s="32"/>
      <c r="CY1" s="32"/>
      <c r="CZ1" s="32"/>
      <c r="DA1" s="32" t="s">
        <v>354</v>
      </c>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t="s">
        <v>355</v>
      </c>
      <c r="EN1" s="32"/>
      <c r="EO1" s="32"/>
      <c r="EP1" s="32"/>
      <c r="EQ1" s="32"/>
      <c r="ER1" s="32"/>
      <c r="ES1" s="32"/>
      <c r="ET1" s="32"/>
      <c r="EU1" s="32"/>
      <c r="EV1" s="32"/>
      <c r="EW1" s="32"/>
      <c r="EX1" s="32" t="s">
        <v>356</v>
      </c>
      <c r="EY1" s="32"/>
      <c r="EZ1" s="32"/>
      <c r="FA1" s="32"/>
      <c r="FB1" s="32"/>
      <c r="FC1" s="32"/>
      <c r="FD1" s="32"/>
      <c r="FE1" s="32"/>
      <c r="FF1" s="32"/>
      <c r="FG1" s="32"/>
      <c r="FH1" s="32"/>
      <c r="FI1" s="32"/>
      <c r="FJ1" s="32"/>
      <c r="FK1" s="32"/>
      <c r="FL1" s="32"/>
      <c r="FM1" s="32"/>
      <c r="FN1" s="32"/>
      <c r="FO1" s="32"/>
      <c r="FP1" s="32"/>
      <c r="FQ1" s="32"/>
      <c r="FR1" s="32" t="s">
        <v>645</v>
      </c>
      <c r="FS1" s="32"/>
      <c r="FT1" s="32"/>
      <c r="FU1" s="32"/>
      <c r="FV1" s="32"/>
      <c r="FW1" s="32"/>
      <c r="FX1" s="32"/>
      <c r="FY1" s="32"/>
      <c r="FZ1" s="32"/>
      <c r="GA1" s="32"/>
      <c r="GB1" s="32"/>
      <c r="GC1" s="32"/>
      <c r="GD1" s="32"/>
      <c r="GE1" s="32"/>
      <c r="GF1" s="32"/>
      <c r="GG1" s="32"/>
      <c r="GH1" s="32"/>
      <c r="GI1" s="32"/>
      <c r="GJ1" s="32"/>
      <c r="GK1" s="32"/>
      <c r="GL1" s="32" t="s">
        <v>646</v>
      </c>
      <c r="GM1" s="32"/>
      <c r="GN1" s="32"/>
      <c r="GO1" s="32"/>
      <c r="GP1" s="32"/>
      <c r="GQ1" s="32"/>
      <c r="GR1" s="32" t="s">
        <v>648</v>
      </c>
      <c r="GS1" s="32"/>
      <c r="GT1" s="32"/>
      <c r="GU1" s="32"/>
      <c r="GV1" s="32"/>
      <c r="GW1" s="12" t="s">
        <v>647</v>
      </c>
    </row>
    <row r="2" spans="1:205" ht="12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 t="s">
        <v>77</v>
      </c>
      <c r="CA2" s="1" t="s">
        <v>78</v>
      </c>
      <c r="CB2" s="1" t="s">
        <v>79</v>
      </c>
      <c r="CC2" s="1" t="s">
        <v>80</v>
      </c>
      <c r="CD2" s="1" t="s">
        <v>81</v>
      </c>
      <c r="CE2" s="1" t="s">
        <v>82</v>
      </c>
      <c r="CF2" s="1" t="s">
        <v>83</v>
      </c>
      <c r="CG2" s="1" t="s">
        <v>84</v>
      </c>
      <c r="CH2" s="1" t="s">
        <v>85</v>
      </c>
      <c r="CI2" s="1" t="s">
        <v>86</v>
      </c>
      <c r="CJ2" s="1" t="s">
        <v>87</v>
      </c>
      <c r="CK2" s="1" t="s">
        <v>88</v>
      </c>
      <c r="CL2" s="1" t="s">
        <v>89</v>
      </c>
      <c r="CM2" s="1" t="s">
        <v>90</v>
      </c>
      <c r="CN2" s="1" t="s">
        <v>91</v>
      </c>
      <c r="CO2" s="1" t="s">
        <v>92</v>
      </c>
      <c r="CP2" s="1" t="s">
        <v>93</v>
      </c>
      <c r="CQ2" s="1" t="s">
        <v>94</v>
      </c>
      <c r="CR2" s="1" t="s">
        <v>95</v>
      </c>
      <c r="CS2" s="1" t="s">
        <v>96</v>
      </c>
      <c r="CT2" s="1" t="s">
        <v>97</v>
      </c>
      <c r="CU2" s="1" t="s">
        <v>98</v>
      </c>
      <c r="CV2" s="1" t="s">
        <v>99</v>
      </c>
      <c r="CW2" s="1" t="s">
        <v>100</v>
      </c>
      <c r="CX2" s="1" t="s">
        <v>101</v>
      </c>
      <c r="CY2" s="1" t="s">
        <v>102</v>
      </c>
      <c r="CZ2" s="1" t="s">
        <v>103</v>
      </c>
      <c r="DA2" s="1" t="s">
        <v>104</v>
      </c>
      <c r="DB2" s="1" t="s">
        <v>105</v>
      </c>
      <c r="DC2" s="1" t="s">
        <v>106</v>
      </c>
      <c r="DD2" s="1" t="s">
        <v>107</v>
      </c>
      <c r="DE2" s="1" t="s">
        <v>108</v>
      </c>
      <c r="DF2" s="1" t="s">
        <v>109</v>
      </c>
      <c r="DG2" s="1" t="s">
        <v>110</v>
      </c>
      <c r="DH2" s="1" t="s">
        <v>111</v>
      </c>
      <c r="DI2" s="1" t="s">
        <v>112</v>
      </c>
      <c r="DJ2" s="1" t="s">
        <v>113</v>
      </c>
      <c r="DK2" s="1" t="s">
        <v>114</v>
      </c>
      <c r="DL2" s="1" t="s">
        <v>115</v>
      </c>
      <c r="DM2" s="1" t="s">
        <v>116</v>
      </c>
      <c r="DN2" s="1" t="s">
        <v>117</v>
      </c>
      <c r="DO2" s="1" t="s">
        <v>118</v>
      </c>
      <c r="DP2" s="1" t="s">
        <v>119</v>
      </c>
      <c r="DQ2" s="1" t="s">
        <v>120</v>
      </c>
      <c r="DR2" s="1" t="s">
        <v>121</v>
      </c>
      <c r="DS2" s="1" t="s">
        <v>122</v>
      </c>
      <c r="DT2" s="1" t="s">
        <v>123</v>
      </c>
      <c r="DU2" s="1" t="s">
        <v>124</v>
      </c>
      <c r="DV2" s="1" t="s">
        <v>125</v>
      </c>
      <c r="DW2" s="1" t="s">
        <v>126</v>
      </c>
      <c r="DX2" s="1" t="s">
        <v>127</v>
      </c>
      <c r="DY2" s="1" t="s">
        <v>128</v>
      </c>
      <c r="DZ2" s="1" t="s">
        <v>129</v>
      </c>
      <c r="EA2" s="1" t="s">
        <v>130</v>
      </c>
      <c r="EB2" s="1" t="s">
        <v>131</v>
      </c>
      <c r="EC2" s="1" t="s">
        <v>132</v>
      </c>
      <c r="ED2" s="1" t="s">
        <v>133</v>
      </c>
      <c r="EE2" s="1" t="s">
        <v>134</v>
      </c>
      <c r="EF2" s="1" t="s">
        <v>135</v>
      </c>
      <c r="EG2" s="1" t="s">
        <v>136</v>
      </c>
      <c r="EH2" s="1" t="s">
        <v>137</v>
      </c>
      <c r="EI2" s="1" t="s">
        <v>138</v>
      </c>
      <c r="EJ2" s="1" t="s">
        <v>139</v>
      </c>
      <c r="EK2" s="1" t="s">
        <v>140</v>
      </c>
      <c r="EL2" s="1" t="s">
        <v>141</v>
      </c>
      <c r="EM2" s="1" t="s">
        <v>142</v>
      </c>
      <c r="EN2" s="1" t="s">
        <v>143</v>
      </c>
      <c r="EO2" s="1" t="s">
        <v>144</v>
      </c>
      <c r="EP2" s="1" t="s">
        <v>145</v>
      </c>
      <c r="EQ2" s="1" t="s">
        <v>146</v>
      </c>
      <c r="ER2" s="1" t="s">
        <v>147</v>
      </c>
      <c r="ES2" s="1" t="s">
        <v>148</v>
      </c>
      <c r="ET2" s="1" t="s">
        <v>149</v>
      </c>
      <c r="EU2" s="1" t="s">
        <v>150</v>
      </c>
      <c r="EV2" s="1" t="s">
        <v>151</v>
      </c>
      <c r="EW2" s="1" t="s">
        <v>152</v>
      </c>
      <c r="EX2" s="1" t="s">
        <v>153</v>
      </c>
      <c r="EY2" s="1" t="s">
        <v>154</v>
      </c>
      <c r="EZ2" s="1" t="s">
        <v>155</v>
      </c>
      <c r="FA2" s="1" t="s">
        <v>151</v>
      </c>
      <c r="FB2" s="1" t="s">
        <v>152</v>
      </c>
      <c r="FC2" s="1" t="s">
        <v>156</v>
      </c>
      <c r="FD2" s="1" t="s">
        <v>157</v>
      </c>
      <c r="FE2" s="1" t="s">
        <v>158</v>
      </c>
      <c r="FF2" s="1" t="s">
        <v>159</v>
      </c>
      <c r="FG2" s="1" t="s">
        <v>160</v>
      </c>
      <c r="FH2" s="1" t="s">
        <v>161</v>
      </c>
      <c r="FI2" s="1" t="s">
        <v>162</v>
      </c>
      <c r="FJ2" s="1" t="s">
        <v>163</v>
      </c>
      <c r="FK2" s="1" t="s">
        <v>164</v>
      </c>
      <c r="FL2" s="1" t="s">
        <v>165</v>
      </c>
      <c r="FM2" s="1" t="s">
        <v>166</v>
      </c>
      <c r="FN2" s="1" t="s">
        <v>167</v>
      </c>
      <c r="FO2" s="1" t="s">
        <v>168</v>
      </c>
      <c r="FP2" s="1" t="s">
        <v>169</v>
      </c>
      <c r="FQ2" s="1" t="s">
        <v>170</v>
      </c>
      <c r="FR2" s="1" t="s">
        <v>171</v>
      </c>
      <c r="FS2" s="1" t="s">
        <v>172</v>
      </c>
      <c r="FT2" s="1" t="s">
        <v>173</v>
      </c>
      <c r="FU2" s="1" t="s">
        <v>174</v>
      </c>
      <c r="FV2" s="1" t="s">
        <v>175</v>
      </c>
      <c r="FW2" s="1" t="s">
        <v>1014</v>
      </c>
      <c r="FX2" s="1" t="s">
        <v>176</v>
      </c>
      <c r="FY2" s="1" t="s">
        <v>177</v>
      </c>
      <c r="FZ2" s="1" t="s">
        <v>178</v>
      </c>
      <c r="GA2" s="1" t="s">
        <v>179</v>
      </c>
      <c r="GB2" s="1" t="s">
        <v>180</v>
      </c>
      <c r="GC2" s="1" t="s">
        <v>181</v>
      </c>
      <c r="GD2" s="1" t="s">
        <v>182</v>
      </c>
      <c r="GE2" s="1" t="s">
        <v>183</v>
      </c>
      <c r="GF2" s="1" t="s">
        <v>184</v>
      </c>
      <c r="GG2" s="1" t="s">
        <v>185</v>
      </c>
      <c r="GH2" s="1" t="s">
        <v>186</v>
      </c>
      <c r="GI2" s="1" t="s">
        <v>187</v>
      </c>
      <c r="GJ2" s="1" t="s">
        <v>188</v>
      </c>
      <c r="GK2" s="1" t="s">
        <v>189</v>
      </c>
      <c r="GL2" s="1" t="s">
        <v>190</v>
      </c>
      <c r="GM2" s="1" t="s">
        <v>191</v>
      </c>
      <c r="GN2" s="1" t="s">
        <v>192</v>
      </c>
      <c r="GO2" s="1" t="s">
        <v>193</v>
      </c>
      <c r="GP2" s="1" t="s">
        <v>194</v>
      </c>
      <c r="GQ2" s="1" t="s">
        <v>195</v>
      </c>
      <c r="GR2" s="1" t="s">
        <v>196</v>
      </c>
      <c r="GS2" s="1" t="s">
        <v>197</v>
      </c>
      <c r="GT2" s="1" t="s">
        <v>198</v>
      </c>
      <c r="GU2" s="1" t="s">
        <v>199</v>
      </c>
      <c r="GV2" s="1" t="s">
        <v>200</v>
      </c>
      <c r="GW2" s="1" t="s">
        <v>201</v>
      </c>
    </row>
    <row r="3" spans="1:205" ht="409.5" x14ac:dyDescent="0.25">
      <c r="A3" s="1" t="s">
        <v>756</v>
      </c>
      <c r="B3" s="1" t="s">
        <v>858</v>
      </c>
      <c r="C3" s="1">
        <v>14</v>
      </c>
      <c r="D3" s="1">
        <v>13</v>
      </c>
      <c r="E3" s="2" t="s">
        <v>204</v>
      </c>
      <c r="F3" s="2" t="s">
        <v>205</v>
      </c>
      <c r="G3" s="1" t="s">
        <v>758</v>
      </c>
      <c r="H3" s="2">
        <f t="shared" ref="H3:H14" si="0">D3/C3</f>
        <v>0.9285714285714286</v>
      </c>
      <c r="I3" s="1">
        <v>0</v>
      </c>
      <c r="J3" s="1">
        <v>0</v>
      </c>
      <c r="K3" s="2" t="s">
        <v>207</v>
      </c>
      <c r="L3" s="2" t="s">
        <v>208</v>
      </c>
      <c r="M3" s="1" t="s">
        <v>209</v>
      </c>
      <c r="N3" s="1"/>
      <c r="O3" s="2">
        <v>0</v>
      </c>
      <c r="P3" s="2">
        <v>0</v>
      </c>
      <c r="Q3" s="2" t="s">
        <v>210</v>
      </c>
      <c r="R3" s="2" t="s">
        <v>211</v>
      </c>
      <c r="S3" s="2" t="s">
        <v>212</v>
      </c>
      <c r="T3" s="1"/>
      <c r="U3" s="2">
        <v>0</v>
      </c>
      <c r="V3" s="2">
        <v>0</v>
      </c>
      <c r="W3" s="20" t="s">
        <v>789</v>
      </c>
      <c r="X3" s="2" t="s">
        <v>213</v>
      </c>
      <c r="Y3" s="2" t="s">
        <v>212</v>
      </c>
      <c r="Z3" s="1"/>
      <c r="AA3" s="1">
        <v>0</v>
      </c>
      <c r="AB3" s="1">
        <v>0</v>
      </c>
      <c r="AC3" s="2" t="s">
        <v>214</v>
      </c>
      <c r="AD3" s="2" t="s">
        <v>215</v>
      </c>
      <c r="AE3" s="2" t="s">
        <v>216</v>
      </c>
      <c r="AF3" s="1"/>
      <c r="AG3" s="2">
        <v>0</v>
      </c>
      <c r="AH3" s="2">
        <v>0</v>
      </c>
      <c r="AI3" s="20" t="s">
        <v>790</v>
      </c>
      <c r="AJ3" s="2" t="s">
        <v>217</v>
      </c>
      <c r="AK3" s="2" t="s">
        <v>212</v>
      </c>
      <c r="AL3" s="1"/>
      <c r="AM3" s="1"/>
      <c r="AN3" s="20" t="s">
        <v>791</v>
      </c>
      <c r="AO3" s="2" t="s">
        <v>218</v>
      </c>
      <c r="AP3" s="1" t="s">
        <v>761</v>
      </c>
      <c r="AQ3" s="1">
        <v>0.5</v>
      </c>
      <c r="AR3" s="1"/>
      <c r="AS3" s="20" t="s">
        <v>680</v>
      </c>
      <c r="AT3" s="2" t="s">
        <v>220</v>
      </c>
      <c r="AU3" s="1" t="s">
        <v>763</v>
      </c>
      <c r="AV3" s="1">
        <v>0.5</v>
      </c>
      <c r="AW3" s="1"/>
      <c r="AX3" s="20" t="s">
        <v>682</v>
      </c>
      <c r="AY3" s="2" t="s">
        <v>222</v>
      </c>
      <c r="AZ3" s="1" t="s">
        <v>288</v>
      </c>
      <c r="BA3" s="1"/>
      <c r="BB3" s="1"/>
      <c r="BC3" s="20" t="s">
        <v>684</v>
      </c>
      <c r="BD3" s="2" t="s">
        <v>224</v>
      </c>
      <c r="BE3" s="20" t="s">
        <v>313</v>
      </c>
      <c r="BF3" s="20">
        <v>0.75</v>
      </c>
      <c r="BG3" s="1"/>
      <c r="BH3" s="20" t="s">
        <v>687</v>
      </c>
      <c r="BI3" s="2" t="s">
        <v>226</v>
      </c>
      <c r="BJ3" s="1" t="s">
        <v>764</v>
      </c>
      <c r="BK3" s="1"/>
      <c r="BL3" s="1"/>
      <c r="BM3" s="20" t="s">
        <v>792</v>
      </c>
      <c r="BN3" s="2" t="s">
        <v>227</v>
      </c>
      <c r="BO3" s="2" t="s">
        <v>313</v>
      </c>
      <c r="BP3" s="2">
        <v>0.75</v>
      </c>
      <c r="BQ3" s="1"/>
      <c r="BR3" s="20" t="s">
        <v>691</v>
      </c>
      <c r="BS3" s="2" t="s">
        <v>229</v>
      </c>
      <c r="BT3" s="20" t="s">
        <v>338</v>
      </c>
      <c r="BU3" s="20">
        <v>1</v>
      </c>
      <c r="BV3" s="1"/>
      <c r="BW3" s="20" t="s">
        <v>793</v>
      </c>
      <c r="BX3" s="2" t="s">
        <v>231</v>
      </c>
      <c r="BY3" t="s">
        <v>232</v>
      </c>
      <c r="BZ3">
        <v>1</v>
      </c>
      <c r="CA3" s="1">
        <v>200</v>
      </c>
      <c r="CB3" s="1">
        <v>200</v>
      </c>
      <c r="CC3" s="20" t="s">
        <v>794</v>
      </c>
      <c r="CD3" s="2" t="s">
        <v>234</v>
      </c>
      <c r="CE3" s="1" t="s">
        <v>765</v>
      </c>
      <c r="CF3" s="2">
        <f t="shared" ref="CF3:CF17" si="1" xml:space="preserve"> CB3 / CA3</f>
        <v>1</v>
      </c>
      <c r="CG3" s="1"/>
      <c r="CH3" s="20" t="s">
        <v>795</v>
      </c>
      <c r="CI3" s="2" t="s">
        <v>236</v>
      </c>
      <c r="CJ3" s="1" t="s">
        <v>237</v>
      </c>
      <c r="CK3" s="1">
        <v>1</v>
      </c>
      <c r="CL3" s="1"/>
      <c r="CM3" s="20" t="s">
        <v>698</v>
      </c>
      <c r="CN3" s="2" t="s">
        <v>238</v>
      </c>
      <c r="CO3" s="2" t="s">
        <v>239</v>
      </c>
      <c r="CP3" s="1"/>
      <c r="CQ3" s="1"/>
      <c r="CR3" s="20" t="s">
        <v>701</v>
      </c>
      <c r="CS3" s="2" t="s">
        <v>240</v>
      </c>
      <c r="CT3" s="1" t="s">
        <v>771</v>
      </c>
      <c r="CU3" s="1">
        <v>0</v>
      </c>
      <c r="CV3" s="1"/>
      <c r="CW3" s="20" t="s">
        <v>704</v>
      </c>
      <c r="CX3" s="2" t="s">
        <v>242</v>
      </c>
      <c r="CY3" s="2" t="s">
        <v>243</v>
      </c>
      <c r="CZ3" s="1"/>
      <c r="DA3" s="1"/>
      <c r="DB3" s="5" t="s">
        <v>707</v>
      </c>
      <c r="DC3" s="2" t="s">
        <v>244</v>
      </c>
      <c r="DD3" s="1" t="s">
        <v>772</v>
      </c>
      <c r="DE3" s="1">
        <v>0.25</v>
      </c>
      <c r="DF3" s="1"/>
      <c r="DG3" s="5" t="s">
        <v>710</v>
      </c>
      <c r="DH3" s="2" t="s">
        <v>246</v>
      </c>
      <c r="DI3" s="2" t="s">
        <v>247</v>
      </c>
      <c r="DJ3" s="2">
        <v>1</v>
      </c>
      <c r="DK3" s="1"/>
      <c r="DL3" s="5" t="s">
        <v>711</v>
      </c>
      <c r="DM3" s="2" t="s">
        <v>248</v>
      </c>
      <c r="DN3" s="2" t="s">
        <v>891</v>
      </c>
      <c r="DO3" s="2">
        <v>1</v>
      </c>
      <c r="DP3" s="1">
        <v>199</v>
      </c>
      <c r="DQ3" s="1">
        <v>174</v>
      </c>
      <c r="DR3" s="5" t="s">
        <v>713</v>
      </c>
      <c r="DS3" s="2" t="s">
        <v>249</v>
      </c>
      <c r="DT3" s="1" t="s">
        <v>774</v>
      </c>
      <c r="DU3" s="2">
        <f t="shared" ref="DU3:DU20" si="2" xml:space="preserve"> DQ3 /DP3</f>
        <v>0.87437185929648242</v>
      </c>
      <c r="DV3" s="2">
        <v>2</v>
      </c>
      <c r="DW3" s="2">
        <v>2</v>
      </c>
      <c r="DX3" s="5" t="s">
        <v>716</v>
      </c>
      <c r="DY3" s="2" t="s">
        <v>251</v>
      </c>
      <c r="DZ3" s="2" t="s">
        <v>252</v>
      </c>
      <c r="EA3" s="2">
        <f xml:space="preserve"> DW3 / DV3</f>
        <v>1</v>
      </c>
      <c r="EB3" s="1">
        <v>6</v>
      </c>
      <c r="EC3" s="1">
        <v>4</v>
      </c>
      <c r="ED3" s="5" t="s">
        <v>719</v>
      </c>
      <c r="EE3" s="2" t="s">
        <v>253</v>
      </c>
      <c r="EF3" s="1" t="s">
        <v>777</v>
      </c>
      <c r="EG3" s="1">
        <f xml:space="preserve"> EC3/EB3</f>
        <v>0.66666666666666663</v>
      </c>
      <c r="EH3" s="1"/>
      <c r="EI3" s="5" t="s">
        <v>796</v>
      </c>
      <c r="EJ3" s="2" t="s">
        <v>255</v>
      </c>
      <c r="EK3" s="2" t="s">
        <v>520</v>
      </c>
      <c r="EL3" s="2">
        <v>0.25</v>
      </c>
      <c r="EM3" s="1"/>
      <c r="EN3" s="5" t="s">
        <v>797</v>
      </c>
      <c r="EO3" s="20" t="s">
        <v>256</v>
      </c>
      <c r="EP3" s="20" t="s">
        <v>257</v>
      </c>
      <c r="EQ3" s="20"/>
      <c r="ER3" s="20"/>
      <c r="ES3" s="20"/>
      <c r="ET3" s="5" t="s">
        <v>798</v>
      </c>
      <c r="EU3" s="20" t="s">
        <v>258</v>
      </c>
      <c r="EV3" s="20" t="s">
        <v>318</v>
      </c>
      <c r="EW3" s="1"/>
      <c r="EX3" s="1"/>
      <c r="EY3" s="5" t="s">
        <v>731</v>
      </c>
      <c r="EZ3" s="20" t="s">
        <v>260</v>
      </c>
      <c r="FA3" s="20" t="s">
        <v>261</v>
      </c>
      <c r="FB3" s="20">
        <v>1</v>
      </c>
      <c r="FC3" s="20"/>
      <c r="FD3" s="5" t="s">
        <v>733</v>
      </c>
      <c r="FE3" s="20" t="s">
        <v>262</v>
      </c>
      <c r="FF3" s="20" t="s">
        <v>263</v>
      </c>
      <c r="FG3" s="20">
        <v>1</v>
      </c>
      <c r="FH3" s="20"/>
      <c r="FI3" s="5" t="s">
        <v>736</v>
      </c>
      <c r="FJ3" s="20" t="s">
        <v>264</v>
      </c>
      <c r="FK3" s="20" t="s">
        <v>511</v>
      </c>
      <c r="FL3" s="20">
        <v>1</v>
      </c>
      <c r="FM3" s="20"/>
      <c r="FN3" s="5" t="s">
        <v>737</v>
      </c>
      <c r="FO3" s="20" t="s">
        <v>265</v>
      </c>
      <c r="FP3" s="20" t="s">
        <v>266</v>
      </c>
      <c r="FQ3" s="20">
        <v>1</v>
      </c>
      <c r="FR3" s="20"/>
      <c r="FS3" s="5" t="s">
        <v>741</v>
      </c>
      <c r="FT3" s="20" t="s">
        <v>267</v>
      </c>
      <c r="FU3" s="20" t="s">
        <v>268</v>
      </c>
      <c r="FV3" s="20"/>
      <c r="FW3" s="20"/>
      <c r="FX3" s="5" t="s">
        <v>744</v>
      </c>
      <c r="FY3" s="20" t="s">
        <v>269</v>
      </c>
      <c r="FZ3" s="20" t="s">
        <v>270</v>
      </c>
      <c r="GA3" s="20"/>
      <c r="GB3" s="20"/>
      <c r="GC3" s="5" t="s">
        <v>747</v>
      </c>
      <c r="GD3" s="20" t="s">
        <v>271</v>
      </c>
      <c r="GE3" s="20" t="s">
        <v>272</v>
      </c>
      <c r="GF3" s="20"/>
      <c r="GG3" s="20"/>
      <c r="GH3" s="5" t="s">
        <v>750</v>
      </c>
      <c r="GI3" s="3" t="s">
        <v>273</v>
      </c>
      <c r="GJ3" s="20" t="s">
        <v>274</v>
      </c>
      <c r="GK3" s="1"/>
      <c r="GL3" s="1">
        <v>703</v>
      </c>
      <c r="GM3" s="1">
        <v>342</v>
      </c>
      <c r="GN3" s="5" t="s">
        <v>754</v>
      </c>
      <c r="GO3" s="20" t="s">
        <v>275</v>
      </c>
      <c r="GP3" s="1" t="s">
        <v>860</v>
      </c>
      <c r="GQ3" s="19">
        <f>(GL3-GM3)/GL3</f>
        <v>0.51351351351351349</v>
      </c>
      <c r="GR3" s="1"/>
      <c r="GS3" s="5" t="s">
        <v>788</v>
      </c>
      <c r="GT3" s="20" t="s">
        <v>276</v>
      </c>
      <c r="GU3" s="20" t="s">
        <v>360</v>
      </c>
      <c r="GV3" s="20">
        <v>0.75</v>
      </c>
      <c r="GW3" s="20">
        <f t="shared" ref="GW3:GW20" si="3">AVERAGEIF($C$2:$GV$2,"*Score*",C3:GV3)*100</f>
        <v>77.100536817600386</v>
      </c>
    </row>
    <row r="4" spans="1:205" ht="240" x14ac:dyDescent="0.25">
      <c r="A4" s="1" t="s">
        <v>757</v>
      </c>
      <c r="B4" s="21" t="s">
        <v>769</v>
      </c>
      <c r="C4" s="1">
        <v>4</v>
      </c>
      <c r="D4" s="1">
        <v>3</v>
      </c>
      <c r="E4" s="1"/>
      <c r="F4" s="1"/>
      <c r="G4" s="1" t="s">
        <v>758</v>
      </c>
      <c r="H4" s="2">
        <f t="shared" si="0"/>
        <v>0.75</v>
      </c>
      <c r="I4" s="1">
        <v>0</v>
      </c>
      <c r="J4" s="1">
        <v>0</v>
      </c>
      <c r="K4" s="1"/>
      <c r="L4" s="1"/>
      <c r="M4" s="1" t="s">
        <v>209</v>
      </c>
      <c r="N4" s="1"/>
      <c r="O4" s="1">
        <v>0</v>
      </c>
      <c r="P4" s="1">
        <v>0</v>
      </c>
      <c r="Q4" s="1"/>
      <c r="R4" s="1"/>
      <c r="S4" s="2" t="s">
        <v>212</v>
      </c>
      <c r="T4" s="1"/>
      <c r="U4" s="1">
        <v>0</v>
      </c>
      <c r="V4" s="1">
        <v>0</v>
      </c>
      <c r="W4" s="1"/>
      <c r="X4" s="1"/>
      <c r="Y4" s="1" t="s">
        <v>212</v>
      </c>
      <c r="Z4" s="1"/>
      <c r="AA4" s="2">
        <v>0</v>
      </c>
      <c r="AB4" s="2">
        <v>0</v>
      </c>
      <c r="AC4" s="2"/>
      <c r="AD4" s="2"/>
      <c r="AE4" s="2" t="s">
        <v>216</v>
      </c>
      <c r="AF4" s="1"/>
      <c r="AG4" s="2">
        <v>0</v>
      </c>
      <c r="AH4" s="2">
        <v>0</v>
      </c>
      <c r="AI4" s="2"/>
      <c r="AJ4" s="2"/>
      <c r="AK4" s="2" t="s">
        <v>212</v>
      </c>
      <c r="AL4" s="1"/>
      <c r="AM4" s="1"/>
      <c r="AN4" s="1"/>
      <c r="AO4" s="1"/>
      <c r="AP4" s="1" t="s">
        <v>762</v>
      </c>
      <c r="AQ4" s="1">
        <v>0.5</v>
      </c>
      <c r="AR4" s="1"/>
      <c r="AS4" s="1"/>
      <c r="AT4" s="1"/>
      <c r="AU4" s="2" t="s">
        <v>301</v>
      </c>
      <c r="AV4" s="1">
        <v>1</v>
      </c>
      <c r="AW4" s="1"/>
      <c r="AX4" s="1"/>
      <c r="AY4" s="1"/>
      <c r="AZ4" s="1" t="s">
        <v>288</v>
      </c>
      <c r="BA4" s="1"/>
      <c r="BB4" s="1"/>
      <c r="BC4" s="1"/>
      <c r="BD4" s="1"/>
      <c r="BE4" s="20" t="s">
        <v>313</v>
      </c>
      <c r="BF4" s="20">
        <v>0.75</v>
      </c>
      <c r="BG4" s="1"/>
      <c r="BH4" s="1"/>
      <c r="BI4" s="1"/>
      <c r="BJ4" s="1" t="s">
        <v>764</v>
      </c>
      <c r="BK4" s="1"/>
      <c r="BL4" s="1"/>
      <c r="BM4" s="1"/>
      <c r="BN4" s="1"/>
      <c r="BO4" s="2" t="s">
        <v>313</v>
      </c>
      <c r="BP4" s="2">
        <v>0.75</v>
      </c>
      <c r="BQ4" s="1"/>
      <c r="BR4" s="1"/>
      <c r="BS4" s="1"/>
      <c r="BT4" s="20" t="s">
        <v>338</v>
      </c>
      <c r="BU4" s="20">
        <v>1</v>
      </c>
      <c r="BV4" s="1"/>
      <c r="BW4" s="1"/>
      <c r="BX4" s="1"/>
      <c r="BY4" t="s">
        <v>232</v>
      </c>
      <c r="BZ4">
        <v>1</v>
      </c>
      <c r="CA4" s="1">
        <v>40</v>
      </c>
      <c r="CB4" s="1">
        <v>40</v>
      </c>
      <c r="CC4" s="1"/>
      <c r="CD4" s="1"/>
      <c r="CE4" s="1" t="s">
        <v>766</v>
      </c>
      <c r="CF4" s="2">
        <f t="shared" si="1"/>
        <v>1</v>
      </c>
      <c r="CG4" s="1"/>
      <c r="CH4" s="1"/>
      <c r="CI4" s="1"/>
      <c r="CJ4" s="1" t="s">
        <v>237</v>
      </c>
      <c r="CK4" s="1">
        <v>1</v>
      </c>
      <c r="CL4" s="1"/>
      <c r="CM4" s="1"/>
      <c r="CN4" s="1"/>
      <c r="CO4" s="2" t="s">
        <v>239</v>
      </c>
      <c r="CP4" s="1"/>
      <c r="CQ4" s="1"/>
      <c r="CR4" s="1"/>
      <c r="CS4" s="1"/>
      <c r="CT4" s="2" t="s">
        <v>283</v>
      </c>
      <c r="CU4" s="2"/>
      <c r="CV4" s="1"/>
      <c r="CW4" s="1"/>
      <c r="CX4" s="1"/>
      <c r="CY4" s="2" t="s">
        <v>243</v>
      </c>
      <c r="CZ4" s="1"/>
      <c r="DA4" s="1"/>
      <c r="DB4" s="1"/>
      <c r="DC4" s="1"/>
      <c r="DD4" s="1" t="s">
        <v>773</v>
      </c>
      <c r="DE4" s="1">
        <v>1</v>
      </c>
      <c r="DF4" s="1"/>
      <c r="DG4" s="1"/>
      <c r="DH4" s="1"/>
      <c r="DI4" s="2" t="s">
        <v>247</v>
      </c>
      <c r="DJ4" s="2">
        <v>1</v>
      </c>
      <c r="DK4" s="1"/>
      <c r="DL4" s="1"/>
      <c r="DM4" s="1"/>
      <c r="DN4" s="20" t="s">
        <v>891</v>
      </c>
      <c r="DO4" s="2">
        <v>1</v>
      </c>
      <c r="DP4" s="1">
        <v>38</v>
      </c>
      <c r="DQ4" s="1">
        <v>33</v>
      </c>
      <c r="DR4" s="1"/>
      <c r="DS4" s="1"/>
      <c r="DT4" s="1" t="s">
        <v>775</v>
      </c>
      <c r="DU4" s="2">
        <f t="shared" si="2"/>
        <v>0.86842105263157898</v>
      </c>
      <c r="DV4" s="1">
        <v>2</v>
      </c>
      <c r="DW4" s="1">
        <v>2</v>
      </c>
      <c r="DX4" s="1"/>
      <c r="DY4" s="1"/>
      <c r="DZ4" s="2" t="s">
        <v>252</v>
      </c>
      <c r="EA4" s="2">
        <f xml:space="preserve"> DW4 / DV4</f>
        <v>1</v>
      </c>
      <c r="EB4" s="1">
        <v>3</v>
      </c>
      <c r="EC4" s="1">
        <v>1</v>
      </c>
      <c r="ED4" s="1"/>
      <c r="EE4" s="1"/>
      <c r="EF4" s="1" t="s">
        <v>777</v>
      </c>
      <c r="EG4" s="1">
        <f xml:space="preserve"> EC4/EB4</f>
        <v>0.33333333333333331</v>
      </c>
      <c r="EH4" s="1"/>
      <c r="EI4" s="1"/>
      <c r="EJ4" s="1"/>
      <c r="EK4" s="2" t="s">
        <v>520</v>
      </c>
      <c r="EL4" s="20">
        <v>0.25</v>
      </c>
      <c r="EM4" s="1"/>
      <c r="EN4" s="1"/>
      <c r="EO4" s="1"/>
      <c r="EP4" s="20" t="s">
        <v>257</v>
      </c>
      <c r="EQ4" s="20">
        <v>0</v>
      </c>
      <c r="ER4" s="1"/>
      <c r="ES4" s="1"/>
      <c r="ET4" s="1"/>
      <c r="EU4" s="1"/>
      <c r="EV4" s="20" t="s">
        <v>318</v>
      </c>
      <c r="EW4" s="1"/>
      <c r="EX4" s="1"/>
      <c r="EY4" s="1"/>
      <c r="EZ4" s="1"/>
      <c r="FA4" s="20" t="s">
        <v>261</v>
      </c>
      <c r="FB4" s="20">
        <v>1</v>
      </c>
      <c r="FC4" s="1"/>
      <c r="FD4" s="1"/>
      <c r="FE4" s="1"/>
      <c r="FF4" s="20" t="s">
        <v>263</v>
      </c>
      <c r="FG4" s="20">
        <v>1</v>
      </c>
      <c r="FH4" s="1"/>
      <c r="FI4" s="1"/>
      <c r="FJ4" s="1"/>
      <c r="FK4" s="20" t="s">
        <v>511</v>
      </c>
      <c r="FL4" s="20">
        <v>1</v>
      </c>
      <c r="FM4" s="1"/>
      <c r="FN4" s="1"/>
      <c r="FO4" s="1"/>
      <c r="FP4" s="20" t="s">
        <v>266</v>
      </c>
      <c r="FQ4" s="20">
        <v>1</v>
      </c>
      <c r="FR4" s="1"/>
      <c r="FS4" s="1"/>
      <c r="FT4" s="1"/>
      <c r="FU4" s="20" t="s">
        <v>268</v>
      </c>
      <c r="FV4" s="1"/>
      <c r="FW4" s="1"/>
      <c r="FX4" s="1"/>
      <c r="FY4" s="1"/>
      <c r="FZ4" s="20" t="s">
        <v>270</v>
      </c>
      <c r="GA4" s="1"/>
      <c r="GB4" s="1"/>
      <c r="GC4" s="1"/>
      <c r="GD4" s="1"/>
      <c r="GE4" s="20" t="s">
        <v>272</v>
      </c>
      <c r="GF4" s="1"/>
      <c r="GG4" s="1"/>
      <c r="GH4" s="1"/>
      <c r="GI4" s="1"/>
      <c r="GJ4" s="20" t="s">
        <v>274</v>
      </c>
      <c r="GK4" s="1"/>
      <c r="GL4" s="1">
        <v>485</v>
      </c>
      <c r="GM4" s="1">
        <v>164</v>
      </c>
      <c r="GN4" s="1"/>
      <c r="GO4" s="1"/>
      <c r="GP4" s="1" t="s">
        <v>859</v>
      </c>
      <c r="GQ4" s="19">
        <f>(GL4-GM4)/GL4</f>
        <v>0.66185567010309276</v>
      </c>
      <c r="GR4" s="1"/>
      <c r="GS4" s="1"/>
      <c r="GT4" s="1"/>
      <c r="GU4" s="20" t="s">
        <v>360</v>
      </c>
      <c r="GV4" s="20">
        <v>0.75</v>
      </c>
      <c r="GW4" s="20">
        <f t="shared" si="3"/>
        <v>80.928739374208718</v>
      </c>
    </row>
    <row r="5" spans="1:205" ht="75" x14ac:dyDescent="0.25">
      <c r="A5" s="2" t="s">
        <v>768</v>
      </c>
      <c r="B5" s="3" t="s">
        <v>767</v>
      </c>
      <c r="C5" s="2">
        <v>2</v>
      </c>
      <c r="D5" s="2">
        <v>1</v>
      </c>
      <c r="E5" s="2"/>
      <c r="F5" s="2"/>
      <c r="G5" s="2" t="s">
        <v>759</v>
      </c>
      <c r="H5" s="2">
        <f t="shared" si="0"/>
        <v>0.5</v>
      </c>
      <c r="I5" s="2">
        <v>1</v>
      </c>
      <c r="J5" s="2">
        <v>1</v>
      </c>
      <c r="K5" s="2"/>
      <c r="L5" s="2"/>
      <c r="M5" s="2" t="s">
        <v>531</v>
      </c>
      <c r="N5" s="2">
        <f xml:space="preserve"> J5/I5</f>
        <v>1</v>
      </c>
      <c r="O5" s="2">
        <v>0</v>
      </c>
      <c r="P5" s="2">
        <v>0</v>
      </c>
      <c r="Q5" s="2"/>
      <c r="R5" s="2"/>
      <c r="S5" s="2" t="s">
        <v>212</v>
      </c>
      <c r="T5" s="2"/>
      <c r="U5" s="2">
        <v>0</v>
      </c>
      <c r="V5" s="2">
        <v>0</v>
      </c>
      <c r="W5" s="2"/>
      <c r="X5" s="2"/>
      <c r="Y5" s="1" t="s">
        <v>212</v>
      </c>
      <c r="Z5" s="2"/>
      <c r="AA5" s="2">
        <v>0</v>
      </c>
      <c r="AB5" s="2">
        <v>0</v>
      </c>
      <c r="AC5" s="2"/>
      <c r="AD5" s="2"/>
      <c r="AE5" s="2" t="s">
        <v>216</v>
      </c>
      <c r="AF5" s="2"/>
      <c r="AG5" s="2">
        <v>0</v>
      </c>
      <c r="AH5" s="2">
        <v>0</v>
      </c>
      <c r="AI5" s="2"/>
      <c r="AJ5" s="2"/>
      <c r="AK5" s="2" t="s">
        <v>212</v>
      </c>
      <c r="AL5" s="2"/>
      <c r="AM5" s="2"/>
      <c r="AN5" s="2"/>
      <c r="AO5" s="2"/>
      <c r="AP5" s="2" t="s">
        <v>760</v>
      </c>
      <c r="AQ5" s="2">
        <v>0.25</v>
      </c>
      <c r="AR5" s="2"/>
      <c r="AS5" s="2"/>
      <c r="AT5" s="2"/>
      <c r="AU5" s="2" t="s">
        <v>301</v>
      </c>
      <c r="AV5" s="2">
        <v>1</v>
      </c>
      <c r="AW5" s="2"/>
      <c r="AX5" s="2"/>
      <c r="AY5" s="2"/>
      <c r="AZ5" s="2" t="s">
        <v>342</v>
      </c>
      <c r="BA5" s="2">
        <v>1</v>
      </c>
      <c r="BB5" s="2"/>
      <c r="BC5" s="2"/>
      <c r="BD5" s="2"/>
      <c r="BE5" s="20" t="s">
        <v>313</v>
      </c>
      <c r="BF5" s="20">
        <v>0.75</v>
      </c>
      <c r="BG5" s="2"/>
      <c r="BH5" s="2"/>
      <c r="BI5" s="2"/>
      <c r="BJ5" s="1" t="s">
        <v>764</v>
      </c>
      <c r="BK5" s="2">
        <v>1</v>
      </c>
      <c r="BL5" s="2"/>
      <c r="BM5" s="2"/>
      <c r="BN5" s="2"/>
      <c r="BO5" s="2" t="s">
        <v>313</v>
      </c>
      <c r="BP5" s="2">
        <v>0.75</v>
      </c>
      <c r="BQ5" s="2"/>
      <c r="BR5" s="2"/>
      <c r="BS5" s="2"/>
      <c r="BT5" s="20" t="s">
        <v>1050</v>
      </c>
      <c r="BU5" s="20">
        <v>1</v>
      </c>
      <c r="BV5" s="2"/>
      <c r="BW5" s="2"/>
      <c r="BX5" s="2"/>
      <c r="BY5" s="2" t="s">
        <v>899</v>
      </c>
      <c r="BZ5" s="2">
        <v>0.5</v>
      </c>
      <c r="CA5" s="2">
        <v>33</v>
      </c>
      <c r="CB5" s="2">
        <v>33</v>
      </c>
      <c r="CC5" s="2" t="s">
        <v>233</v>
      </c>
      <c r="CD5" s="2"/>
      <c r="CE5" s="2" t="s">
        <v>770</v>
      </c>
      <c r="CF5" s="2">
        <f t="shared" si="1"/>
        <v>1</v>
      </c>
      <c r="CG5" s="2"/>
      <c r="CH5" s="2"/>
      <c r="CI5" s="2"/>
      <c r="CJ5" s="2" t="s">
        <v>237</v>
      </c>
      <c r="CK5" s="2">
        <v>1</v>
      </c>
      <c r="CL5" s="2"/>
      <c r="CM5" s="2"/>
      <c r="CN5" s="2"/>
      <c r="CO5" s="2" t="s">
        <v>239</v>
      </c>
      <c r="CP5" s="2"/>
      <c r="CQ5" s="2"/>
      <c r="CR5" s="2"/>
      <c r="CS5" s="2"/>
      <c r="CT5" s="2" t="s">
        <v>283</v>
      </c>
      <c r="CU5" s="2"/>
      <c r="CV5" s="2"/>
      <c r="CW5" s="2"/>
      <c r="CX5" s="2"/>
      <c r="CY5" s="2" t="s">
        <v>243</v>
      </c>
      <c r="CZ5" s="2"/>
      <c r="DA5" s="2"/>
      <c r="DB5" s="2"/>
      <c r="DC5" s="2"/>
      <c r="DD5" s="1" t="s">
        <v>344</v>
      </c>
      <c r="DE5" s="2">
        <v>0</v>
      </c>
      <c r="DF5" s="2"/>
      <c r="DG5" s="2"/>
      <c r="DH5" s="2"/>
      <c r="DI5" s="2" t="s">
        <v>247</v>
      </c>
      <c r="DJ5" s="2">
        <v>1</v>
      </c>
      <c r="DK5" s="2"/>
      <c r="DL5" s="2"/>
      <c r="DM5" s="2"/>
      <c r="DN5" s="20" t="s">
        <v>891</v>
      </c>
      <c r="DO5" s="2">
        <v>1</v>
      </c>
      <c r="DP5" s="2">
        <v>10</v>
      </c>
      <c r="DQ5" s="2">
        <v>9</v>
      </c>
      <c r="DR5" s="2"/>
      <c r="DS5" s="2"/>
      <c r="DT5" s="1" t="s">
        <v>776</v>
      </c>
      <c r="DU5" s="2">
        <f t="shared" si="2"/>
        <v>0.9</v>
      </c>
      <c r="DV5" s="2">
        <v>2</v>
      </c>
      <c r="DW5" s="2">
        <v>0</v>
      </c>
      <c r="DX5" s="2"/>
      <c r="DY5" s="2"/>
      <c r="DZ5" s="2" t="s">
        <v>346</v>
      </c>
      <c r="EA5" s="2">
        <v>0</v>
      </c>
      <c r="EB5" s="2">
        <v>23</v>
      </c>
      <c r="EC5" s="2">
        <v>0</v>
      </c>
      <c r="ED5" s="2"/>
      <c r="EE5" s="2"/>
      <c r="EF5" s="2" t="s">
        <v>347</v>
      </c>
      <c r="EG5" s="2">
        <v>0.5</v>
      </c>
      <c r="EH5" s="2"/>
      <c r="EI5" s="2"/>
      <c r="EJ5" s="2"/>
      <c r="EK5" s="2" t="s">
        <v>520</v>
      </c>
      <c r="EL5" s="20">
        <v>0.25</v>
      </c>
      <c r="EM5" s="2"/>
      <c r="EN5" s="2"/>
      <c r="EO5" s="2"/>
      <c r="EP5" s="20" t="s">
        <v>257</v>
      </c>
      <c r="EQ5" s="20">
        <v>0</v>
      </c>
      <c r="ER5" s="2"/>
      <c r="ES5" s="2"/>
      <c r="ET5" s="2"/>
      <c r="EU5" s="2"/>
      <c r="EV5" s="20" t="s">
        <v>318</v>
      </c>
      <c r="EW5" s="2"/>
      <c r="EX5" s="2"/>
      <c r="EY5" s="2"/>
      <c r="EZ5" s="2"/>
      <c r="FA5" s="20" t="s">
        <v>261</v>
      </c>
      <c r="FB5" s="20">
        <v>1</v>
      </c>
      <c r="FC5" s="2"/>
      <c r="FD5" s="2"/>
      <c r="FE5" s="2"/>
      <c r="FF5" s="20" t="s">
        <v>263</v>
      </c>
      <c r="FG5" s="20">
        <v>1</v>
      </c>
      <c r="FH5" s="2"/>
      <c r="FI5" s="2"/>
      <c r="FJ5" s="2"/>
      <c r="FK5" s="20" t="s">
        <v>785</v>
      </c>
      <c r="FL5" s="20">
        <v>0</v>
      </c>
      <c r="FM5" s="2"/>
      <c r="FN5" s="2"/>
      <c r="FO5" s="2"/>
      <c r="FP5" s="2" t="s">
        <v>786</v>
      </c>
      <c r="FQ5" s="2">
        <v>0.5</v>
      </c>
      <c r="FR5" s="2"/>
      <c r="FS5" s="2"/>
      <c r="FT5" s="2"/>
      <c r="FU5" s="20" t="s">
        <v>787</v>
      </c>
      <c r="FV5" s="20">
        <v>0.5</v>
      </c>
      <c r="FW5" s="2"/>
      <c r="FX5" s="2"/>
      <c r="FY5" s="2"/>
      <c r="FZ5" s="19" t="s">
        <v>901</v>
      </c>
      <c r="GA5" s="19">
        <v>0.5</v>
      </c>
      <c r="GB5" s="2"/>
      <c r="GC5" s="2"/>
      <c r="GD5" s="2"/>
      <c r="GE5" s="20" t="s">
        <v>900</v>
      </c>
      <c r="GF5" s="20">
        <v>0.5</v>
      </c>
      <c r="GG5" s="2"/>
      <c r="GH5" s="2"/>
      <c r="GI5" s="2"/>
      <c r="GJ5" s="20" t="s">
        <v>274</v>
      </c>
      <c r="GK5" s="2"/>
      <c r="GL5">
        <v>649</v>
      </c>
      <c r="GM5">
        <v>198</v>
      </c>
      <c r="GN5" s="2"/>
      <c r="GO5" s="2"/>
      <c r="GP5" s="1" t="s">
        <v>861</v>
      </c>
      <c r="GQ5">
        <f>(GL5-GM5)/GL5</f>
        <v>0.69491525423728817</v>
      </c>
      <c r="GR5" s="2"/>
      <c r="GS5" s="2"/>
      <c r="GT5" s="2"/>
      <c r="GU5" s="2" t="s">
        <v>360</v>
      </c>
      <c r="GV5" s="2">
        <v>0.75</v>
      </c>
      <c r="GW5" s="2">
        <f t="shared" si="3"/>
        <v>64.982466393921683</v>
      </c>
    </row>
    <row r="6" spans="1:205" ht="75" x14ac:dyDescent="0.25">
      <c r="A6" s="2" t="s">
        <v>339</v>
      </c>
      <c r="B6" s="3" t="s">
        <v>340</v>
      </c>
      <c r="C6" s="2">
        <v>2</v>
      </c>
      <c r="D6" s="2">
        <v>1</v>
      </c>
      <c r="E6" s="2"/>
      <c r="F6" s="2"/>
      <c r="G6" s="2" t="s">
        <v>759</v>
      </c>
      <c r="H6" s="2">
        <f t="shared" si="0"/>
        <v>0.5</v>
      </c>
      <c r="I6" s="2">
        <v>1</v>
      </c>
      <c r="J6" s="2">
        <v>1</v>
      </c>
      <c r="K6" s="2"/>
      <c r="L6" s="2"/>
      <c r="M6" s="2" t="s">
        <v>531</v>
      </c>
      <c r="N6" s="2">
        <f xml:space="preserve"> J6/I6</f>
        <v>1</v>
      </c>
      <c r="O6" s="2">
        <v>0</v>
      </c>
      <c r="P6" s="2">
        <v>0</v>
      </c>
      <c r="Q6" s="2"/>
      <c r="R6" s="2"/>
      <c r="S6" s="2" t="s">
        <v>212</v>
      </c>
      <c r="T6" s="2"/>
      <c r="U6" s="2">
        <v>0</v>
      </c>
      <c r="V6" s="2">
        <v>0</v>
      </c>
      <c r="W6" s="2"/>
      <c r="X6" s="2"/>
      <c r="Y6" s="2" t="s">
        <v>212</v>
      </c>
      <c r="Z6" s="2"/>
      <c r="AA6" s="2">
        <v>0</v>
      </c>
      <c r="AB6" s="2">
        <v>0</v>
      </c>
      <c r="AC6" s="2"/>
      <c r="AD6" s="2"/>
      <c r="AE6" s="2" t="s">
        <v>216</v>
      </c>
      <c r="AF6" s="2"/>
      <c r="AG6" s="2">
        <v>0</v>
      </c>
      <c r="AH6" s="2">
        <v>0</v>
      </c>
      <c r="AI6" s="2"/>
      <c r="AJ6" s="2"/>
      <c r="AK6" s="2" t="s">
        <v>212</v>
      </c>
      <c r="AL6" s="2"/>
      <c r="AM6" s="2"/>
      <c r="AN6" s="2"/>
      <c r="AO6" s="2"/>
      <c r="AP6" s="20" t="s">
        <v>1023</v>
      </c>
      <c r="AQ6" s="2">
        <v>0.25</v>
      </c>
      <c r="AR6" s="2"/>
      <c r="AS6" s="2"/>
      <c r="AT6" s="2"/>
      <c r="AU6" s="2" t="s">
        <v>301</v>
      </c>
      <c r="AV6" s="2">
        <v>1</v>
      </c>
      <c r="AW6" s="2"/>
      <c r="AX6" s="2"/>
      <c r="AY6" s="2"/>
      <c r="AZ6" s="2" t="s">
        <v>342</v>
      </c>
      <c r="BA6" s="2">
        <v>1</v>
      </c>
      <c r="BB6" s="2"/>
      <c r="BC6" s="2"/>
      <c r="BD6" s="2"/>
      <c r="BE6" s="20" t="s">
        <v>1043</v>
      </c>
      <c r="BF6" s="20">
        <v>0.75</v>
      </c>
      <c r="BG6" s="2"/>
      <c r="BH6" s="2"/>
      <c r="BI6" s="2"/>
      <c r="BJ6" s="1" t="s">
        <v>764</v>
      </c>
      <c r="BK6" s="2"/>
      <c r="BL6" s="2"/>
      <c r="BM6" s="2"/>
      <c r="BN6" s="2"/>
      <c r="BO6" s="2" t="s">
        <v>313</v>
      </c>
      <c r="BP6" s="2">
        <v>0.75</v>
      </c>
      <c r="BQ6" s="2"/>
      <c r="BR6" s="2"/>
      <c r="BS6" s="2"/>
      <c r="BT6" s="20" t="s">
        <v>628</v>
      </c>
      <c r="BU6" s="20">
        <v>1</v>
      </c>
      <c r="BV6" s="2"/>
      <c r="BW6" s="2"/>
      <c r="BX6" s="2"/>
      <c r="BY6" s="20" t="s">
        <v>899</v>
      </c>
      <c r="BZ6" s="20">
        <v>0.5</v>
      </c>
      <c r="CA6" s="2">
        <v>28</v>
      </c>
      <c r="CB6" s="2">
        <v>28</v>
      </c>
      <c r="CC6" s="2"/>
      <c r="CD6" s="2"/>
      <c r="CE6" s="2" t="s">
        <v>343</v>
      </c>
      <c r="CF6" s="2">
        <f t="shared" si="1"/>
        <v>1</v>
      </c>
      <c r="CG6" s="2"/>
      <c r="CH6" s="2"/>
      <c r="CI6" s="2"/>
      <c r="CJ6" s="2" t="s">
        <v>315</v>
      </c>
      <c r="CK6" s="2">
        <v>1</v>
      </c>
      <c r="CL6" s="2"/>
      <c r="CM6" s="2"/>
      <c r="CN6" s="2"/>
      <c r="CO6" s="2" t="s">
        <v>239</v>
      </c>
      <c r="CP6" s="2"/>
      <c r="CQ6" s="2"/>
      <c r="CR6" s="2"/>
      <c r="CS6" s="2"/>
      <c r="CT6" s="2" t="s">
        <v>283</v>
      </c>
      <c r="CU6" s="2"/>
      <c r="CV6" s="2"/>
      <c r="CW6" s="2"/>
      <c r="CX6" s="2"/>
      <c r="CY6" s="2" t="s">
        <v>243</v>
      </c>
      <c r="CZ6" s="2"/>
      <c r="DA6" s="2"/>
      <c r="DB6" s="2"/>
      <c r="DC6" s="2"/>
      <c r="DD6" s="2" t="s">
        <v>344</v>
      </c>
      <c r="DE6" s="2">
        <v>0</v>
      </c>
      <c r="DF6" s="2"/>
      <c r="DG6" s="2"/>
      <c r="DH6" s="2"/>
      <c r="DI6" s="2" t="s">
        <v>247</v>
      </c>
      <c r="DJ6" s="2">
        <v>1</v>
      </c>
      <c r="DK6" s="2"/>
      <c r="DL6" s="2"/>
      <c r="DM6" s="2"/>
      <c r="DN6" s="20" t="s">
        <v>891</v>
      </c>
      <c r="DO6" s="2">
        <v>1</v>
      </c>
      <c r="DP6" s="2">
        <v>7</v>
      </c>
      <c r="DQ6" s="2">
        <v>6</v>
      </c>
      <c r="DR6" s="2"/>
      <c r="DS6" s="2"/>
      <c r="DT6" s="2" t="s">
        <v>345</v>
      </c>
      <c r="DU6" s="2">
        <f t="shared" si="2"/>
        <v>0.8571428571428571</v>
      </c>
      <c r="DV6" s="2">
        <v>2</v>
      </c>
      <c r="DW6" s="2">
        <v>0</v>
      </c>
      <c r="DX6" s="2"/>
      <c r="DY6" s="2"/>
      <c r="DZ6" s="2" t="s">
        <v>346</v>
      </c>
      <c r="EA6" s="2">
        <v>0</v>
      </c>
      <c r="EB6" s="2">
        <v>21</v>
      </c>
      <c r="EC6" s="1">
        <v>0</v>
      </c>
      <c r="ED6" s="2"/>
      <c r="EE6" s="2"/>
      <c r="EF6" s="2" t="s">
        <v>347</v>
      </c>
      <c r="EG6" s="2">
        <v>0.5</v>
      </c>
      <c r="EH6" s="2"/>
      <c r="EI6" s="2"/>
      <c r="EJ6" s="2"/>
      <c r="EK6" s="2" t="s">
        <v>520</v>
      </c>
      <c r="EL6" s="20">
        <v>0.25</v>
      </c>
      <c r="EM6" s="2"/>
      <c r="EN6" s="2"/>
      <c r="EO6" s="2"/>
      <c r="EP6" s="2" t="s">
        <v>307</v>
      </c>
      <c r="EQ6" s="2">
        <v>0</v>
      </c>
      <c r="ER6" s="2"/>
      <c r="ES6" s="2"/>
      <c r="ET6" s="2"/>
      <c r="EU6" s="2"/>
      <c r="EV6" s="2" t="s">
        <v>318</v>
      </c>
      <c r="EW6" s="2"/>
      <c r="EX6" s="2"/>
      <c r="EY6" s="2"/>
      <c r="EZ6" s="2"/>
      <c r="FA6" s="2" t="s">
        <v>261</v>
      </c>
      <c r="FB6" s="2">
        <v>1</v>
      </c>
      <c r="FC6" s="2"/>
      <c r="FD6" s="2"/>
      <c r="FE6" s="2"/>
      <c r="FF6" s="2" t="s">
        <v>263</v>
      </c>
      <c r="FG6" s="2">
        <v>1</v>
      </c>
      <c r="FH6" s="2"/>
      <c r="FI6" s="2"/>
      <c r="FJ6" s="2"/>
      <c r="FK6" s="2" t="s">
        <v>348</v>
      </c>
      <c r="FL6" s="2">
        <v>0</v>
      </c>
      <c r="FM6" s="2"/>
      <c r="FN6" s="2"/>
      <c r="FO6" s="2"/>
      <c r="FP6" s="2" t="s">
        <v>349</v>
      </c>
      <c r="FQ6" s="2">
        <v>0</v>
      </c>
      <c r="FR6" s="2"/>
      <c r="FS6" s="2"/>
      <c r="FT6" s="2"/>
      <c r="FU6" s="20" t="s">
        <v>787</v>
      </c>
      <c r="FV6" s="20">
        <v>0.5</v>
      </c>
      <c r="FW6" s="2"/>
      <c r="FX6" s="2"/>
      <c r="FY6" s="2"/>
      <c r="FZ6" s="19" t="s">
        <v>901</v>
      </c>
      <c r="GA6" s="19">
        <v>0.5</v>
      </c>
      <c r="GB6" s="2"/>
      <c r="GC6" s="2"/>
      <c r="GD6" s="2"/>
      <c r="GE6" s="20" t="s">
        <v>900</v>
      </c>
      <c r="GF6" s="20">
        <v>0.5</v>
      </c>
      <c r="GG6" s="2"/>
      <c r="GH6" s="2"/>
      <c r="GI6" s="2"/>
      <c r="GJ6" s="2" t="s">
        <v>274</v>
      </c>
      <c r="GK6" s="2"/>
      <c r="GL6">
        <v>669</v>
      </c>
      <c r="GM6">
        <v>146</v>
      </c>
      <c r="GN6" s="2"/>
      <c r="GO6" s="2"/>
      <c r="GP6" s="1" t="s">
        <v>862</v>
      </c>
      <c r="GQ6">
        <f>(GL6-GM6)/GL6</f>
        <v>0.78176382660687593</v>
      </c>
      <c r="GR6" s="2"/>
      <c r="GS6" s="2"/>
      <c r="GT6" s="2"/>
      <c r="GU6" s="2" t="s">
        <v>360</v>
      </c>
      <c r="GV6" s="2">
        <v>0.75</v>
      </c>
      <c r="GW6" s="2">
        <f t="shared" si="3"/>
        <v>62.103238156249049</v>
      </c>
    </row>
    <row r="7" spans="1:205" s="19" customFormat="1" ht="165" x14ac:dyDescent="0.25">
      <c r="A7" s="1" t="s">
        <v>951</v>
      </c>
      <c r="B7" s="25" t="s">
        <v>950</v>
      </c>
      <c r="C7" s="1">
        <v>33</v>
      </c>
      <c r="D7" s="1">
        <v>32</v>
      </c>
      <c r="E7" s="20"/>
      <c r="F7" s="20"/>
      <c r="G7" s="20" t="s">
        <v>759</v>
      </c>
      <c r="H7" s="20">
        <f t="shared" si="0"/>
        <v>0.96969696969696972</v>
      </c>
      <c r="I7" s="20">
        <v>0</v>
      </c>
      <c r="J7" s="20">
        <v>0</v>
      </c>
      <c r="K7" s="20"/>
      <c r="L7" s="20"/>
      <c r="M7" s="20" t="s">
        <v>209</v>
      </c>
      <c r="N7" s="20"/>
      <c r="O7" s="20">
        <v>0</v>
      </c>
      <c r="P7" s="20">
        <v>0</v>
      </c>
      <c r="Q7" s="20"/>
      <c r="R7" s="20"/>
      <c r="S7" s="20" t="s">
        <v>212</v>
      </c>
      <c r="T7" s="20"/>
      <c r="U7" s="20">
        <v>0</v>
      </c>
      <c r="V7" s="20">
        <v>0</v>
      </c>
      <c r="W7" s="20"/>
      <c r="X7" s="20"/>
      <c r="Y7" s="20" t="s">
        <v>212</v>
      </c>
      <c r="Z7" s="20"/>
      <c r="AA7" s="20">
        <v>0</v>
      </c>
      <c r="AB7" s="20">
        <v>0</v>
      </c>
      <c r="AC7" s="20"/>
      <c r="AD7" s="20"/>
      <c r="AE7" s="20" t="s">
        <v>216</v>
      </c>
      <c r="AF7" s="20"/>
      <c r="AG7" s="20">
        <v>0</v>
      </c>
      <c r="AH7" s="20">
        <v>0</v>
      </c>
      <c r="AI7" s="20"/>
      <c r="AJ7" s="20"/>
      <c r="AK7" s="20" t="s">
        <v>212</v>
      </c>
      <c r="AL7" s="20"/>
      <c r="AM7" s="20"/>
      <c r="AN7" s="20"/>
      <c r="AO7" s="20"/>
      <c r="AP7" s="1" t="s">
        <v>952</v>
      </c>
      <c r="AQ7" s="1">
        <v>0.5</v>
      </c>
      <c r="AR7" s="20"/>
      <c r="AS7" s="20"/>
      <c r="AT7" s="20"/>
      <c r="AU7" s="20" t="s">
        <v>301</v>
      </c>
      <c r="AV7" s="20">
        <v>1</v>
      </c>
      <c r="AW7" s="20"/>
      <c r="AX7" s="20"/>
      <c r="AY7" s="20"/>
      <c r="AZ7" s="1" t="s">
        <v>288</v>
      </c>
      <c r="BA7" s="20"/>
      <c r="BB7" s="20"/>
      <c r="BC7" s="20"/>
      <c r="BD7" s="20"/>
      <c r="BE7" s="20" t="s">
        <v>1044</v>
      </c>
      <c r="BF7" s="20">
        <v>0.75</v>
      </c>
      <c r="BG7" s="20"/>
      <c r="BH7" s="20"/>
      <c r="BI7" s="20"/>
      <c r="BJ7" s="1" t="s">
        <v>764</v>
      </c>
      <c r="BK7" s="20"/>
      <c r="BL7" s="20"/>
      <c r="BM7" s="20"/>
      <c r="BN7" s="20"/>
      <c r="BO7" s="20" t="s">
        <v>953</v>
      </c>
      <c r="BP7" s="20">
        <v>0.5</v>
      </c>
      <c r="BQ7" s="20"/>
      <c r="BR7" s="20"/>
      <c r="BS7" s="20"/>
      <c r="BT7" s="20" t="s">
        <v>338</v>
      </c>
      <c r="BU7" s="20">
        <v>1</v>
      </c>
      <c r="BV7" s="20"/>
      <c r="BW7" s="20"/>
      <c r="BX7" s="20"/>
      <c r="BY7" s="20" t="s">
        <v>888</v>
      </c>
      <c r="BZ7" s="20">
        <v>0.75</v>
      </c>
      <c r="CA7" s="1">
        <v>49</v>
      </c>
      <c r="CB7" s="1">
        <v>49</v>
      </c>
      <c r="CC7" s="20"/>
      <c r="CD7" s="20"/>
      <c r="CE7" s="1" t="s">
        <v>954</v>
      </c>
      <c r="CF7" s="20">
        <f t="shared" si="1"/>
        <v>1</v>
      </c>
      <c r="CG7" s="20"/>
      <c r="CH7" s="20"/>
      <c r="CI7" s="20"/>
      <c r="CJ7" s="20" t="s">
        <v>315</v>
      </c>
      <c r="CK7" s="20">
        <v>1</v>
      </c>
      <c r="CL7" s="20"/>
      <c r="CM7" s="20"/>
      <c r="CN7" s="20"/>
      <c r="CO7" s="20" t="s">
        <v>239</v>
      </c>
      <c r="CP7" s="20"/>
      <c r="CQ7" s="20"/>
      <c r="CR7" s="20"/>
      <c r="CS7" s="20"/>
      <c r="CT7" s="1" t="s">
        <v>771</v>
      </c>
      <c r="CU7" s="1">
        <v>0</v>
      </c>
      <c r="CV7" s="20"/>
      <c r="CW7" s="20"/>
      <c r="CX7" s="20"/>
      <c r="CY7" s="20" t="s">
        <v>243</v>
      </c>
      <c r="CZ7" s="20"/>
      <c r="DA7" s="20"/>
      <c r="DB7" s="20"/>
      <c r="DC7" s="20"/>
      <c r="DD7" s="20" t="s">
        <v>344</v>
      </c>
      <c r="DE7" s="20">
        <v>0</v>
      </c>
      <c r="DF7" s="20"/>
      <c r="DG7" s="20"/>
      <c r="DH7" s="20"/>
      <c r="DI7" s="20" t="s">
        <v>247</v>
      </c>
      <c r="DJ7" s="20">
        <v>1</v>
      </c>
      <c r="DK7" s="20"/>
      <c r="DL7" s="20"/>
      <c r="DM7" s="20"/>
      <c r="DN7" s="20" t="s">
        <v>891</v>
      </c>
      <c r="DO7" s="20">
        <v>1</v>
      </c>
      <c r="DP7" s="1">
        <v>47</v>
      </c>
      <c r="DQ7" s="1">
        <v>39</v>
      </c>
      <c r="DR7" s="20"/>
      <c r="DS7" s="20"/>
      <c r="DT7" s="1" t="s">
        <v>955</v>
      </c>
      <c r="DU7" s="20">
        <f t="shared" si="2"/>
        <v>0.82978723404255317</v>
      </c>
      <c r="DV7" s="20">
        <v>2</v>
      </c>
      <c r="DW7" s="20">
        <v>2</v>
      </c>
      <c r="DX7" s="20"/>
      <c r="DY7" s="20"/>
      <c r="DZ7" s="20" t="s">
        <v>909</v>
      </c>
      <c r="EA7" s="20">
        <f t="shared" ref="EA7:EA15" si="4" xml:space="preserve"> DW7 / DV7</f>
        <v>1</v>
      </c>
      <c r="EB7" s="1">
        <v>2</v>
      </c>
      <c r="EC7" s="1">
        <v>0</v>
      </c>
      <c r="ED7" s="20"/>
      <c r="EE7" s="20"/>
      <c r="EF7" s="1" t="s">
        <v>910</v>
      </c>
      <c r="EG7" s="20">
        <v>0.25</v>
      </c>
      <c r="EH7" s="20"/>
      <c r="EI7" s="20"/>
      <c r="EJ7" s="20"/>
      <c r="EK7" s="20" t="s">
        <v>520</v>
      </c>
      <c r="EL7" s="20">
        <v>0.25</v>
      </c>
      <c r="EM7" s="20"/>
      <c r="EN7" s="20"/>
      <c r="EO7" s="20"/>
      <c r="EP7" s="20" t="s">
        <v>307</v>
      </c>
      <c r="EQ7" s="20">
        <v>0</v>
      </c>
      <c r="ER7" s="20"/>
      <c r="ES7" s="20"/>
      <c r="ET7" s="20"/>
      <c r="EU7" s="20"/>
      <c r="EV7" s="20" t="s">
        <v>318</v>
      </c>
      <c r="EW7" s="20"/>
      <c r="EX7" s="20"/>
      <c r="EY7" s="20"/>
      <c r="EZ7" s="20"/>
      <c r="FA7" s="20" t="s">
        <v>261</v>
      </c>
      <c r="FB7" s="20">
        <v>1</v>
      </c>
      <c r="FC7" s="20"/>
      <c r="FD7" s="20"/>
      <c r="FE7" s="20"/>
      <c r="FF7" s="20" t="s">
        <v>263</v>
      </c>
      <c r="FG7" s="20">
        <v>1</v>
      </c>
      <c r="FH7" s="20"/>
      <c r="FI7" s="20"/>
      <c r="FJ7" s="20"/>
      <c r="FK7" s="20" t="s">
        <v>511</v>
      </c>
      <c r="FL7" s="20">
        <v>1</v>
      </c>
      <c r="FM7" s="20"/>
      <c r="FN7" s="20"/>
      <c r="FO7" s="20"/>
      <c r="FP7" s="20" t="s">
        <v>895</v>
      </c>
      <c r="FQ7" s="20">
        <v>1</v>
      </c>
      <c r="FR7" s="20"/>
      <c r="FS7" s="20"/>
      <c r="FT7" s="20"/>
      <c r="FU7" s="20" t="s">
        <v>268</v>
      </c>
      <c r="FV7" s="20"/>
      <c r="FW7" s="20"/>
      <c r="FX7" s="20"/>
      <c r="FY7" s="20"/>
      <c r="FZ7" s="20" t="s">
        <v>268</v>
      </c>
      <c r="GB7" s="20"/>
      <c r="GC7" s="20"/>
      <c r="GD7" s="20"/>
      <c r="GE7" s="20" t="s">
        <v>268</v>
      </c>
      <c r="GF7" s="20"/>
      <c r="GG7" s="20"/>
      <c r="GH7" s="20"/>
      <c r="GI7" s="20"/>
      <c r="GJ7" s="20" t="s">
        <v>274</v>
      </c>
      <c r="GK7" s="20"/>
      <c r="GN7" s="20"/>
      <c r="GO7" s="20"/>
      <c r="GP7" s="1" t="s">
        <v>956</v>
      </c>
      <c r="GR7" s="20"/>
      <c r="GS7" s="20"/>
      <c r="GT7" s="20"/>
      <c r="GU7" s="20" t="s">
        <v>970</v>
      </c>
      <c r="GV7" s="20">
        <v>0.5</v>
      </c>
      <c r="GW7" s="20">
        <f t="shared" si="3"/>
        <v>70.867322624954454</v>
      </c>
    </row>
    <row r="8" spans="1:205" s="19" customFormat="1" ht="180" x14ac:dyDescent="0.25">
      <c r="A8" s="1" t="s">
        <v>958</v>
      </c>
      <c r="B8" s="26" t="s">
        <v>957</v>
      </c>
      <c r="C8" s="1">
        <v>48</v>
      </c>
      <c r="D8" s="1">
        <v>41</v>
      </c>
      <c r="E8" s="20"/>
      <c r="F8" s="20"/>
      <c r="G8" s="20" t="s">
        <v>960</v>
      </c>
      <c r="H8" s="20">
        <f t="shared" si="0"/>
        <v>0.85416666666666663</v>
      </c>
      <c r="I8" s="20">
        <v>0</v>
      </c>
      <c r="J8" s="20">
        <v>0</v>
      </c>
      <c r="K8" s="20"/>
      <c r="L8" s="20"/>
      <c r="M8" s="20" t="s">
        <v>209</v>
      </c>
      <c r="N8" s="20"/>
      <c r="O8" s="20">
        <v>0</v>
      </c>
      <c r="P8" s="20">
        <v>0</v>
      </c>
      <c r="Q8" s="20"/>
      <c r="R8" s="20"/>
      <c r="S8" s="20" t="s">
        <v>212</v>
      </c>
      <c r="T8" s="20"/>
      <c r="U8" s="20">
        <v>0</v>
      </c>
      <c r="V8" s="20">
        <v>0</v>
      </c>
      <c r="W8" s="20"/>
      <c r="X8" s="20"/>
      <c r="Y8" s="20" t="s">
        <v>212</v>
      </c>
      <c r="Z8" s="20"/>
      <c r="AA8" s="20">
        <v>0</v>
      </c>
      <c r="AB8" s="20">
        <v>0</v>
      </c>
      <c r="AC8" s="20"/>
      <c r="AD8" s="20"/>
      <c r="AE8" s="20" t="s">
        <v>216</v>
      </c>
      <c r="AF8" s="20"/>
      <c r="AG8" s="20">
        <v>0</v>
      </c>
      <c r="AH8" s="20">
        <v>0</v>
      </c>
      <c r="AI8" s="20"/>
      <c r="AJ8" s="20"/>
      <c r="AK8" s="20" t="s">
        <v>212</v>
      </c>
      <c r="AL8" s="20"/>
      <c r="AM8" s="20"/>
      <c r="AN8" s="20"/>
      <c r="AO8" s="20"/>
      <c r="AP8" s="1" t="s">
        <v>959</v>
      </c>
      <c r="AQ8" s="1">
        <v>0.25</v>
      </c>
      <c r="AR8" s="20"/>
      <c r="AS8" s="20"/>
      <c r="AT8" s="20"/>
      <c r="AU8" s="20" t="s">
        <v>301</v>
      </c>
      <c r="AV8" s="20">
        <v>1</v>
      </c>
      <c r="AW8" s="20"/>
      <c r="AX8" s="20"/>
      <c r="AY8" s="20"/>
      <c r="AZ8" s="1" t="s">
        <v>961</v>
      </c>
      <c r="BA8" s="20">
        <v>1</v>
      </c>
      <c r="BB8" s="20"/>
      <c r="BC8" s="20"/>
      <c r="BD8" s="20"/>
      <c r="BE8" s="20" t="s">
        <v>1045</v>
      </c>
      <c r="BF8" s="20">
        <v>0.75</v>
      </c>
      <c r="BG8" s="20"/>
      <c r="BH8" s="20"/>
      <c r="BI8" s="20"/>
      <c r="BJ8" s="1" t="s">
        <v>764</v>
      </c>
      <c r="BK8" s="20"/>
      <c r="BL8" s="20"/>
      <c r="BM8" s="20"/>
      <c r="BN8" s="20"/>
      <c r="BO8" s="20" t="s">
        <v>962</v>
      </c>
      <c r="BP8" s="20">
        <v>0.5</v>
      </c>
      <c r="BQ8" s="20"/>
      <c r="BR8" s="20"/>
      <c r="BS8" s="20"/>
      <c r="BT8" s="20" t="s">
        <v>887</v>
      </c>
      <c r="BU8" s="20">
        <v>1</v>
      </c>
      <c r="BV8" s="20"/>
      <c r="BW8" s="20"/>
      <c r="BX8" s="20"/>
      <c r="BY8" s="20" t="s">
        <v>963</v>
      </c>
      <c r="BZ8" s="20">
        <v>0</v>
      </c>
      <c r="CA8" s="1">
        <v>67</v>
      </c>
      <c r="CB8" s="1">
        <v>67</v>
      </c>
      <c r="CC8" s="20"/>
      <c r="CD8" s="20"/>
      <c r="CE8" s="1" t="s">
        <v>964</v>
      </c>
      <c r="CF8" s="20">
        <f t="shared" si="1"/>
        <v>1</v>
      </c>
      <c r="CG8" s="20"/>
      <c r="CH8" s="20"/>
      <c r="CI8" s="20"/>
      <c r="CJ8" s="20" t="s">
        <v>315</v>
      </c>
      <c r="CK8" s="20">
        <v>1</v>
      </c>
      <c r="CL8" s="20"/>
      <c r="CM8" s="20"/>
      <c r="CN8" s="20"/>
      <c r="CO8" s="20" t="s">
        <v>239</v>
      </c>
      <c r="CP8" s="20"/>
      <c r="CQ8" s="20"/>
      <c r="CR8" s="20"/>
      <c r="CS8" s="20"/>
      <c r="CT8" s="1" t="s">
        <v>771</v>
      </c>
      <c r="CU8" s="1">
        <v>0</v>
      </c>
      <c r="CV8" s="20"/>
      <c r="CW8" s="20"/>
      <c r="CX8" s="20"/>
      <c r="CY8" s="20" t="s">
        <v>243</v>
      </c>
      <c r="CZ8" s="20"/>
      <c r="DA8" s="20"/>
      <c r="DB8" s="20"/>
      <c r="DC8" s="20"/>
      <c r="DD8" s="20" t="s">
        <v>344</v>
      </c>
      <c r="DE8" s="20">
        <v>0</v>
      </c>
      <c r="DF8" s="20"/>
      <c r="DG8" s="20"/>
      <c r="DH8" s="20"/>
      <c r="DI8" s="20" t="s">
        <v>247</v>
      </c>
      <c r="DJ8" s="20">
        <v>1</v>
      </c>
      <c r="DK8" s="20"/>
      <c r="DL8" s="20"/>
      <c r="DM8" s="20"/>
      <c r="DN8" s="20" t="s">
        <v>890</v>
      </c>
      <c r="DO8" s="20">
        <v>1</v>
      </c>
      <c r="DP8" s="1">
        <v>63</v>
      </c>
      <c r="DQ8" s="1">
        <v>61</v>
      </c>
      <c r="DR8" s="20"/>
      <c r="DS8" s="20"/>
      <c r="DT8" s="1" t="s">
        <v>892</v>
      </c>
      <c r="DU8" s="20">
        <f t="shared" si="2"/>
        <v>0.96825396825396826</v>
      </c>
      <c r="DV8" s="20">
        <v>2</v>
      </c>
      <c r="DW8" s="20">
        <v>2</v>
      </c>
      <c r="DX8" s="20"/>
      <c r="DY8" s="20"/>
      <c r="DZ8" s="20" t="s">
        <v>909</v>
      </c>
      <c r="EA8" s="20">
        <f t="shared" si="4"/>
        <v>1</v>
      </c>
      <c r="EB8" s="1">
        <v>4</v>
      </c>
      <c r="EC8" s="1">
        <v>0</v>
      </c>
      <c r="ED8" s="20"/>
      <c r="EE8" s="20"/>
      <c r="EF8" s="1" t="s">
        <v>965</v>
      </c>
      <c r="EG8" s="20">
        <v>0.25</v>
      </c>
      <c r="EH8" s="20"/>
      <c r="EI8" s="20"/>
      <c r="EJ8" s="20"/>
      <c r="EK8" s="20" t="s">
        <v>520</v>
      </c>
      <c r="EL8" s="20">
        <v>0.25</v>
      </c>
      <c r="EM8" s="20"/>
      <c r="EN8" s="20"/>
      <c r="EO8" s="20"/>
      <c r="EP8" s="20" t="s">
        <v>307</v>
      </c>
      <c r="EQ8" s="20">
        <v>0</v>
      </c>
      <c r="ER8" s="20"/>
      <c r="ES8" s="20"/>
      <c r="ET8" s="20"/>
      <c r="EU8" s="20"/>
      <c r="EV8" s="20" t="s">
        <v>318</v>
      </c>
      <c r="EW8" s="20"/>
      <c r="EX8" s="20"/>
      <c r="EY8" s="20"/>
      <c r="EZ8" s="20"/>
      <c r="FA8" s="20" t="s">
        <v>261</v>
      </c>
      <c r="FB8" s="20">
        <v>1</v>
      </c>
      <c r="FC8" s="20"/>
      <c r="FD8" s="20"/>
      <c r="FE8" s="20"/>
      <c r="FF8" s="20" t="s">
        <v>263</v>
      </c>
      <c r="FG8" s="20">
        <v>1</v>
      </c>
      <c r="FH8" s="20"/>
      <c r="FI8" s="20"/>
      <c r="FJ8" s="20"/>
      <c r="FK8" s="20" t="s">
        <v>511</v>
      </c>
      <c r="FL8" s="20">
        <v>1</v>
      </c>
      <c r="FM8" s="20"/>
      <c r="FN8" s="20"/>
      <c r="FO8" s="20"/>
      <c r="FP8" s="20" t="s">
        <v>895</v>
      </c>
      <c r="FQ8" s="20">
        <v>1</v>
      </c>
      <c r="FR8" s="20"/>
      <c r="FS8" s="20"/>
      <c r="FT8" s="20"/>
      <c r="FU8" s="20" t="s">
        <v>966</v>
      </c>
      <c r="FV8" s="20">
        <v>1</v>
      </c>
      <c r="FW8" s="20"/>
      <c r="FX8" s="20"/>
      <c r="FY8" s="20"/>
      <c r="FZ8" s="20" t="s">
        <v>967</v>
      </c>
      <c r="GA8" s="19">
        <v>0.5</v>
      </c>
      <c r="GB8" s="20"/>
      <c r="GC8" s="20"/>
      <c r="GD8" s="20"/>
      <c r="GE8" s="20" t="s">
        <v>968</v>
      </c>
      <c r="GF8" s="20">
        <v>0</v>
      </c>
      <c r="GG8" s="20"/>
      <c r="GH8" s="20"/>
      <c r="GI8" s="20"/>
      <c r="GJ8" s="20" t="s">
        <v>274</v>
      </c>
      <c r="GK8" s="20"/>
      <c r="GN8" s="20"/>
      <c r="GO8" s="20"/>
      <c r="GP8" s="1" t="s">
        <v>969</v>
      </c>
      <c r="GR8" s="20"/>
      <c r="GS8" s="20"/>
      <c r="GT8" s="20"/>
      <c r="GU8" s="20" t="s">
        <v>970</v>
      </c>
      <c r="GV8" s="20">
        <v>0.5</v>
      </c>
      <c r="GW8" s="20">
        <f t="shared" si="3"/>
        <v>66.008965314520864</v>
      </c>
    </row>
    <row r="9" spans="1:205" s="19" customFormat="1" ht="180" x14ac:dyDescent="0.25">
      <c r="A9" s="1" t="s">
        <v>971</v>
      </c>
      <c r="B9" s="21" t="s">
        <v>972</v>
      </c>
      <c r="C9" s="1">
        <v>18</v>
      </c>
      <c r="D9" s="1">
        <v>6</v>
      </c>
      <c r="E9" s="20"/>
      <c r="F9" s="20"/>
      <c r="G9" s="20" t="s">
        <v>973</v>
      </c>
      <c r="H9" s="20">
        <f t="shared" si="0"/>
        <v>0.33333333333333331</v>
      </c>
      <c r="I9" s="20">
        <v>0</v>
      </c>
      <c r="J9" s="20">
        <v>0</v>
      </c>
      <c r="K9" s="20"/>
      <c r="L9" s="20"/>
      <c r="M9" s="20" t="s">
        <v>209</v>
      </c>
      <c r="N9" s="20"/>
      <c r="O9" s="20">
        <v>0</v>
      </c>
      <c r="P9" s="20">
        <v>0</v>
      </c>
      <c r="Q9" s="20"/>
      <c r="R9" s="20"/>
      <c r="S9" s="20" t="s">
        <v>212</v>
      </c>
      <c r="T9" s="20"/>
      <c r="U9" s="20">
        <v>0</v>
      </c>
      <c r="V9" s="20">
        <v>0</v>
      </c>
      <c r="W9" s="20"/>
      <c r="X9" s="20"/>
      <c r="Y9" s="20" t="s">
        <v>212</v>
      </c>
      <c r="Z9" s="20"/>
      <c r="AA9" s="20">
        <v>0</v>
      </c>
      <c r="AB9" s="20">
        <v>0</v>
      </c>
      <c r="AC9" s="20"/>
      <c r="AD9" s="20"/>
      <c r="AE9" s="20" t="s">
        <v>216</v>
      </c>
      <c r="AF9" s="20"/>
      <c r="AG9" s="20">
        <v>0</v>
      </c>
      <c r="AH9" s="20">
        <v>0</v>
      </c>
      <c r="AI9" s="20"/>
      <c r="AJ9" s="20"/>
      <c r="AK9" s="20" t="s">
        <v>212</v>
      </c>
      <c r="AL9" s="20"/>
      <c r="AM9" s="20"/>
      <c r="AN9" s="20"/>
      <c r="AO9" s="20"/>
      <c r="AP9" s="1" t="s">
        <v>974</v>
      </c>
      <c r="AQ9" s="1">
        <v>0</v>
      </c>
      <c r="AR9" s="20"/>
      <c r="AS9" s="20"/>
      <c r="AT9" s="20"/>
      <c r="AU9" s="20" t="s">
        <v>301</v>
      </c>
      <c r="AV9" s="20">
        <v>1</v>
      </c>
      <c r="AW9" s="20"/>
      <c r="AX9" s="20"/>
      <c r="AY9" s="20"/>
      <c r="AZ9" s="1" t="s">
        <v>961</v>
      </c>
      <c r="BA9" s="20">
        <v>1</v>
      </c>
      <c r="BB9" s="20"/>
      <c r="BC9" s="20"/>
      <c r="BD9" s="20"/>
      <c r="BE9" s="20" t="s">
        <v>1046</v>
      </c>
      <c r="BF9" s="20">
        <v>0.75</v>
      </c>
      <c r="BG9" s="20"/>
      <c r="BH9" s="20"/>
      <c r="BI9" s="20"/>
      <c r="BJ9" s="1" t="s">
        <v>764</v>
      </c>
      <c r="BK9" s="20"/>
      <c r="BL9" s="20"/>
      <c r="BM9" s="20"/>
      <c r="BN9" s="20"/>
      <c r="BO9" s="20" t="s">
        <v>975</v>
      </c>
      <c r="BP9" s="20">
        <v>0.75</v>
      </c>
      <c r="BQ9" s="20"/>
      <c r="BR9" s="20"/>
      <c r="BS9" s="20"/>
      <c r="BT9" s="20" t="s">
        <v>1051</v>
      </c>
      <c r="BU9" s="20">
        <v>0.5</v>
      </c>
      <c r="BV9" s="20"/>
      <c r="BW9" s="20"/>
      <c r="BX9" s="20"/>
      <c r="BY9" s="20" t="s">
        <v>976</v>
      </c>
      <c r="BZ9" s="20">
        <v>0</v>
      </c>
      <c r="CA9" s="1">
        <v>61</v>
      </c>
      <c r="CB9" s="1">
        <v>61</v>
      </c>
      <c r="CC9" s="20"/>
      <c r="CD9" s="20"/>
      <c r="CE9" s="1" t="s">
        <v>977</v>
      </c>
      <c r="CF9" s="20">
        <f t="shared" si="1"/>
        <v>1</v>
      </c>
      <c r="CG9" s="20"/>
      <c r="CH9" s="20"/>
      <c r="CI9" s="20"/>
      <c r="CJ9" s="20" t="s">
        <v>315</v>
      </c>
      <c r="CK9" s="20">
        <v>1</v>
      </c>
      <c r="CL9" s="20"/>
      <c r="CM9" s="20"/>
      <c r="CN9" s="20"/>
      <c r="CO9" s="20" t="s">
        <v>239</v>
      </c>
      <c r="CP9" s="20"/>
      <c r="CQ9" s="20"/>
      <c r="CR9" s="20"/>
      <c r="CS9" s="20"/>
      <c r="CT9" s="1" t="s">
        <v>771</v>
      </c>
      <c r="CU9" s="1">
        <v>0</v>
      </c>
      <c r="CV9" s="20"/>
      <c r="CW9" s="20"/>
      <c r="CX9" s="20"/>
      <c r="CY9" s="20" t="s">
        <v>243</v>
      </c>
      <c r="CZ9" s="20"/>
      <c r="DA9" s="20"/>
      <c r="DB9" s="20"/>
      <c r="DC9" s="20"/>
      <c r="DD9" s="20" t="s">
        <v>344</v>
      </c>
      <c r="DE9" s="20">
        <v>0</v>
      </c>
      <c r="DF9" s="20"/>
      <c r="DG9" s="20"/>
      <c r="DH9" s="20"/>
      <c r="DI9" s="20" t="s">
        <v>247</v>
      </c>
      <c r="DJ9" s="20">
        <v>1</v>
      </c>
      <c r="DK9" s="20"/>
      <c r="DL9" s="20"/>
      <c r="DM9" s="20"/>
      <c r="DN9" s="20" t="s">
        <v>890</v>
      </c>
      <c r="DO9" s="20">
        <v>1</v>
      </c>
      <c r="DP9" s="1">
        <v>59</v>
      </c>
      <c r="DQ9" s="1">
        <v>31</v>
      </c>
      <c r="DR9" s="20"/>
      <c r="DS9" s="20"/>
      <c r="DT9" s="1" t="s">
        <v>978</v>
      </c>
      <c r="DU9" s="20">
        <f t="shared" si="2"/>
        <v>0.52542372881355937</v>
      </c>
      <c r="DV9" s="20">
        <v>2</v>
      </c>
      <c r="DW9" s="20">
        <v>2</v>
      </c>
      <c r="DX9" s="20"/>
      <c r="DY9" s="20"/>
      <c r="DZ9" s="20" t="s">
        <v>909</v>
      </c>
      <c r="EA9" s="20">
        <f t="shared" si="4"/>
        <v>1</v>
      </c>
      <c r="EB9" s="1">
        <v>2</v>
      </c>
      <c r="EC9" s="1">
        <v>0</v>
      </c>
      <c r="ED9" s="20"/>
      <c r="EE9" s="20"/>
      <c r="EF9" s="1" t="s">
        <v>965</v>
      </c>
      <c r="EG9" s="20">
        <v>0.25</v>
      </c>
      <c r="EH9" s="20"/>
      <c r="EI9" s="20"/>
      <c r="EJ9" s="20"/>
      <c r="EK9" s="20" t="s">
        <v>520</v>
      </c>
      <c r="EL9" s="20">
        <v>0.25</v>
      </c>
      <c r="EM9" s="20"/>
      <c r="EN9" s="20"/>
      <c r="EO9" s="20"/>
      <c r="EP9" s="20" t="s">
        <v>307</v>
      </c>
      <c r="EQ9" s="20">
        <v>0</v>
      </c>
      <c r="ER9" s="20"/>
      <c r="ES9" s="20"/>
      <c r="ET9" s="20"/>
      <c r="EU9" s="20"/>
      <c r="EV9" s="20" t="s">
        <v>318</v>
      </c>
      <c r="EW9" s="20"/>
      <c r="EX9" s="20"/>
      <c r="EY9" s="20"/>
      <c r="EZ9" s="20"/>
      <c r="FA9" s="20" t="s">
        <v>261</v>
      </c>
      <c r="FB9" s="20">
        <v>1</v>
      </c>
      <c r="FC9" s="20"/>
      <c r="FD9" s="20"/>
      <c r="FE9" s="20"/>
      <c r="FF9" s="20" t="s">
        <v>263</v>
      </c>
      <c r="FG9" s="20">
        <v>1</v>
      </c>
      <c r="FH9" s="20"/>
      <c r="FI9" s="20"/>
      <c r="FJ9" s="20"/>
      <c r="FK9" s="20" t="s">
        <v>511</v>
      </c>
      <c r="FL9" s="20">
        <v>1</v>
      </c>
      <c r="FM9" s="20"/>
      <c r="FN9" s="20"/>
      <c r="FO9" s="20"/>
      <c r="FP9" s="20" t="s">
        <v>895</v>
      </c>
      <c r="FQ9" s="20">
        <v>1</v>
      </c>
      <c r="FR9" s="20"/>
      <c r="FS9" s="20"/>
      <c r="FT9" s="20"/>
      <c r="FU9" s="20" t="s">
        <v>268</v>
      </c>
      <c r="FV9" s="20"/>
      <c r="FW9" s="20"/>
      <c r="FX9" s="20"/>
      <c r="FY9" s="20"/>
      <c r="FZ9" s="20" t="s">
        <v>268</v>
      </c>
      <c r="GB9" s="20"/>
      <c r="GC9" s="20"/>
      <c r="GD9" s="20"/>
      <c r="GE9" s="20" t="s">
        <v>268</v>
      </c>
      <c r="GF9" s="20"/>
      <c r="GG9" s="20"/>
      <c r="GH9" s="20"/>
      <c r="GI9" s="20"/>
      <c r="GJ9" s="20" t="s">
        <v>274</v>
      </c>
      <c r="GK9" s="20"/>
      <c r="GN9" s="20"/>
      <c r="GO9" s="20"/>
      <c r="GP9" s="1" t="s">
        <v>979</v>
      </c>
      <c r="GR9" s="20"/>
      <c r="GS9" s="20"/>
      <c r="GT9" s="20"/>
      <c r="GU9" s="20" t="s">
        <v>970</v>
      </c>
      <c r="GV9" s="20">
        <v>0.5</v>
      </c>
      <c r="GW9" s="20">
        <f t="shared" si="3"/>
        <v>61.911487758945384</v>
      </c>
    </row>
    <row r="10" spans="1:205" s="19" customFormat="1" ht="180" x14ac:dyDescent="0.25">
      <c r="A10" s="22" t="s">
        <v>981</v>
      </c>
      <c r="B10" s="26" t="s">
        <v>980</v>
      </c>
      <c r="C10" s="1">
        <v>28</v>
      </c>
      <c r="D10" s="1">
        <v>22</v>
      </c>
      <c r="E10" s="20"/>
      <c r="F10" s="20"/>
      <c r="G10" s="20" t="s">
        <v>982</v>
      </c>
      <c r="H10" s="20">
        <f t="shared" si="0"/>
        <v>0.7857142857142857</v>
      </c>
      <c r="I10" s="20">
        <v>0</v>
      </c>
      <c r="J10" s="20">
        <v>0</v>
      </c>
      <c r="K10" s="20"/>
      <c r="L10" s="20"/>
      <c r="M10" s="20" t="s">
        <v>209</v>
      </c>
      <c r="N10" s="20"/>
      <c r="O10" s="20">
        <v>0</v>
      </c>
      <c r="P10" s="20">
        <v>0</v>
      </c>
      <c r="Q10" s="20"/>
      <c r="R10" s="20"/>
      <c r="S10" s="20" t="s">
        <v>212</v>
      </c>
      <c r="T10" s="20"/>
      <c r="U10" s="20">
        <v>0</v>
      </c>
      <c r="V10" s="20">
        <v>0</v>
      </c>
      <c r="W10" s="20"/>
      <c r="X10" s="20"/>
      <c r="Y10" s="20" t="s">
        <v>212</v>
      </c>
      <c r="Z10" s="20"/>
      <c r="AA10" s="20">
        <v>0</v>
      </c>
      <c r="AB10" s="20">
        <v>0</v>
      </c>
      <c r="AC10" s="20"/>
      <c r="AD10" s="20"/>
      <c r="AE10" s="20" t="s">
        <v>216</v>
      </c>
      <c r="AF10" s="20"/>
      <c r="AG10" s="20">
        <v>0</v>
      </c>
      <c r="AH10" s="20">
        <v>0</v>
      </c>
      <c r="AI10" s="20"/>
      <c r="AJ10" s="20"/>
      <c r="AK10" s="20" t="s">
        <v>212</v>
      </c>
      <c r="AL10" s="20"/>
      <c r="AM10" s="20"/>
      <c r="AN10" s="20"/>
      <c r="AO10" s="20"/>
      <c r="AP10" s="1" t="s">
        <v>983</v>
      </c>
      <c r="AQ10" s="1">
        <v>0.25</v>
      </c>
      <c r="AR10" s="20"/>
      <c r="AS10" s="20"/>
      <c r="AT10" s="20"/>
      <c r="AU10" s="20" t="s">
        <v>301</v>
      </c>
      <c r="AV10" s="20">
        <v>1</v>
      </c>
      <c r="AW10" s="20"/>
      <c r="AX10" s="20"/>
      <c r="AY10" s="20"/>
      <c r="AZ10" s="1" t="s">
        <v>961</v>
      </c>
      <c r="BA10" s="20">
        <v>1</v>
      </c>
      <c r="BB10" s="20"/>
      <c r="BC10" s="20"/>
      <c r="BD10" s="20"/>
      <c r="BE10" s="20" t="s">
        <v>984</v>
      </c>
      <c r="BF10" s="20"/>
      <c r="BG10" s="20"/>
      <c r="BH10" s="20"/>
      <c r="BI10" s="20"/>
      <c r="BJ10" s="1" t="s">
        <v>764</v>
      </c>
      <c r="BK10" s="20"/>
      <c r="BL10" s="20"/>
      <c r="BM10" s="20"/>
      <c r="BN10" s="20"/>
      <c r="BO10" s="20" t="s">
        <v>1049</v>
      </c>
      <c r="BP10" s="20"/>
      <c r="BQ10" s="20"/>
      <c r="BR10" s="20"/>
      <c r="BS10" s="20"/>
      <c r="BT10" s="20" t="s">
        <v>887</v>
      </c>
      <c r="BU10" s="20">
        <v>1</v>
      </c>
      <c r="BV10" s="20"/>
      <c r="BW10" s="20"/>
      <c r="BX10" s="20"/>
      <c r="BY10" s="20" t="s">
        <v>888</v>
      </c>
      <c r="BZ10" s="20">
        <v>0.75</v>
      </c>
      <c r="CA10" s="1">
        <v>61</v>
      </c>
      <c r="CB10" s="1">
        <v>61</v>
      </c>
      <c r="CC10" s="20"/>
      <c r="CD10" s="20"/>
      <c r="CE10" s="1" t="s">
        <v>985</v>
      </c>
      <c r="CF10" s="20">
        <f t="shared" si="1"/>
        <v>1</v>
      </c>
      <c r="CG10" s="20"/>
      <c r="CH10" s="20"/>
      <c r="CI10" s="20"/>
      <c r="CJ10" s="20" t="s">
        <v>315</v>
      </c>
      <c r="CK10" s="20">
        <v>1</v>
      </c>
      <c r="CL10" s="20"/>
      <c r="CM10" s="20"/>
      <c r="CN10" s="20"/>
      <c r="CO10" s="20" t="s">
        <v>239</v>
      </c>
      <c r="CP10" s="20"/>
      <c r="CQ10" s="20"/>
      <c r="CR10" s="20"/>
      <c r="CS10" s="20"/>
      <c r="CT10" s="1" t="s">
        <v>771</v>
      </c>
      <c r="CU10" s="1">
        <v>0</v>
      </c>
      <c r="CV10" s="20"/>
      <c r="CW10" s="20"/>
      <c r="CX10" s="20"/>
      <c r="CY10" s="20" t="s">
        <v>243</v>
      </c>
      <c r="CZ10" s="20"/>
      <c r="DA10" s="20"/>
      <c r="DB10" s="20"/>
      <c r="DC10" s="20"/>
      <c r="DD10" s="20" t="s">
        <v>344</v>
      </c>
      <c r="DE10" s="20">
        <v>0</v>
      </c>
      <c r="DF10" s="20"/>
      <c r="DG10" s="20"/>
      <c r="DH10" s="20"/>
      <c r="DI10" s="20" t="s">
        <v>247</v>
      </c>
      <c r="DJ10" s="20">
        <v>1</v>
      </c>
      <c r="DK10" s="20"/>
      <c r="DL10" s="20"/>
      <c r="DM10" s="20"/>
      <c r="DN10" s="20" t="s">
        <v>890</v>
      </c>
      <c r="DO10" s="20">
        <v>1</v>
      </c>
      <c r="DP10" s="1">
        <v>55</v>
      </c>
      <c r="DQ10" s="1">
        <v>47</v>
      </c>
      <c r="DR10" s="20"/>
      <c r="DS10" s="20"/>
      <c r="DT10" s="1" t="s">
        <v>955</v>
      </c>
      <c r="DU10" s="20">
        <f t="shared" si="2"/>
        <v>0.8545454545454545</v>
      </c>
      <c r="DV10" s="20">
        <v>2</v>
      </c>
      <c r="DW10" s="20">
        <v>2</v>
      </c>
      <c r="DX10" s="20"/>
      <c r="DY10" s="20"/>
      <c r="DZ10" s="20" t="s">
        <v>909</v>
      </c>
      <c r="EA10" s="20">
        <f t="shared" si="4"/>
        <v>1</v>
      </c>
      <c r="EB10" s="1">
        <v>6</v>
      </c>
      <c r="EC10" s="1">
        <v>0</v>
      </c>
      <c r="ED10" s="20"/>
      <c r="EE10" s="20"/>
      <c r="EF10" s="1" t="s">
        <v>965</v>
      </c>
      <c r="EG10" s="20">
        <v>0.25</v>
      </c>
      <c r="EH10" s="20"/>
      <c r="EI10" s="20"/>
      <c r="EJ10" s="20"/>
      <c r="EK10" s="20" t="s">
        <v>520</v>
      </c>
      <c r="EL10" s="20">
        <v>0.25</v>
      </c>
      <c r="EM10" s="20"/>
      <c r="EN10" s="20"/>
      <c r="EO10" s="20"/>
      <c r="EP10" s="20" t="s">
        <v>307</v>
      </c>
      <c r="EQ10" s="20">
        <v>0</v>
      </c>
      <c r="ER10" s="20"/>
      <c r="ES10" s="20"/>
      <c r="ET10" s="20"/>
      <c r="EU10" s="20"/>
      <c r="EV10" s="20" t="s">
        <v>318</v>
      </c>
      <c r="EW10" s="20"/>
      <c r="EX10" s="20"/>
      <c r="EY10" s="20"/>
      <c r="EZ10" s="20"/>
      <c r="FA10" s="20" t="s">
        <v>261</v>
      </c>
      <c r="FB10" s="20">
        <v>1</v>
      </c>
      <c r="FC10" s="20"/>
      <c r="FD10" s="20"/>
      <c r="FE10" s="20"/>
      <c r="FF10" s="20" t="s">
        <v>263</v>
      </c>
      <c r="FG10" s="20">
        <v>1</v>
      </c>
      <c r="FH10" s="20"/>
      <c r="FI10" s="20"/>
      <c r="FJ10" s="20"/>
      <c r="FK10" s="20" t="s">
        <v>511</v>
      </c>
      <c r="FL10" s="20">
        <v>1</v>
      </c>
      <c r="FM10" s="20"/>
      <c r="FN10" s="20"/>
      <c r="FO10" s="20"/>
      <c r="FP10" s="20" t="s">
        <v>895</v>
      </c>
      <c r="FQ10" s="20">
        <v>1</v>
      </c>
      <c r="FR10" s="20"/>
      <c r="FS10" s="20"/>
      <c r="FT10" s="20"/>
      <c r="FU10" s="20" t="s">
        <v>986</v>
      </c>
      <c r="FV10" s="20">
        <v>1</v>
      </c>
      <c r="FW10" s="20"/>
      <c r="FX10" s="20"/>
      <c r="FY10" s="20"/>
      <c r="FZ10" s="20" t="s">
        <v>967</v>
      </c>
      <c r="GA10" s="19">
        <v>0.5</v>
      </c>
      <c r="GB10" s="20"/>
      <c r="GC10" s="20"/>
      <c r="GD10" s="20"/>
      <c r="GE10" s="20" t="s">
        <v>968</v>
      </c>
      <c r="GF10" s="20">
        <v>0</v>
      </c>
      <c r="GG10" s="20"/>
      <c r="GH10" s="20"/>
      <c r="GI10" s="20"/>
      <c r="GJ10" s="20" t="s">
        <v>274</v>
      </c>
      <c r="GK10" s="20"/>
      <c r="GN10" s="20"/>
      <c r="GO10" s="20"/>
      <c r="GP10" s="1" t="s">
        <v>987</v>
      </c>
      <c r="GR10" s="20"/>
      <c r="GS10" s="20"/>
      <c r="GT10" s="20"/>
      <c r="GU10" s="20" t="s">
        <v>970</v>
      </c>
      <c r="GV10" s="20">
        <v>0.5</v>
      </c>
      <c r="GW10" s="20">
        <f t="shared" si="3"/>
        <v>68.56103896103896</v>
      </c>
    </row>
    <row r="11" spans="1:205" s="19" customFormat="1" ht="180" x14ac:dyDescent="0.25">
      <c r="A11" s="22" t="s">
        <v>991</v>
      </c>
      <c r="B11" s="26" t="s">
        <v>992</v>
      </c>
      <c r="C11" s="1">
        <v>22</v>
      </c>
      <c r="D11" s="1">
        <v>12</v>
      </c>
      <c r="E11" s="20"/>
      <c r="F11" s="20"/>
      <c r="G11" s="20" t="s">
        <v>993</v>
      </c>
      <c r="H11" s="20">
        <f t="shared" si="0"/>
        <v>0.54545454545454541</v>
      </c>
      <c r="I11" s="20">
        <v>0</v>
      </c>
      <c r="J11" s="20">
        <v>0</v>
      </c>
      <c r="K11" s="20"/>
      <c r="L11" s="20"/>
      <c r="M11" s="20" t="s">
        <v>209</v>
      </c>
      <c r="N11" s="20"/>
      <c r="O11" s="20">
        <v>0</v>
      </c>
      <c r="P11" s="20">
        <v>0</v>
      </c>
      <c r="Q11" s="20"/>
      <c r="R11" s="20"/>
      <c r="S11" s="20" t="s">
        <v>212</v>
      </c>
      <c r="T11" s="20"/>
      <c r="U11" s="20">
        <v>0</v>
      </c>
      <c r="V11" s="20">
        <v>0</v>
      </c>
      <c r="W11" s="20"/>
      <c r="X11" s="20"/>
      <c r="Y11" s="20" t="s">
        <v>212</v>
      </c>
      <c r="Z11" s="20"/>
      <c r="AA11" s="20">
        <v>0</v>
      </c>
      <c r="AB11" s="20">
        <v>0</v>
      </c>
      <c r="AC11" s="20"/>
      <c r="AD11" s="20"/>
      <c r="AE11" s="20" t="s">
        <v>216</v>
      </c>
      <c r="AF11" s="20"/>
      <c r="AG11" s="20">
        <v>0</v>
      </c>
      <c r="AH11" s="20">
        <v>0</v>
      </c>
      <c r="AI11" s="20"/>
      <c r="AJ11" s="20"/>
      <c r="AK11" s="20" t="s">
        <v>212</v>
      </c>
      <c r="AL11" s="20"/>
      <c r="AM11" s="20"/>
      <c r="AN11" s="20"/>
      <c r="AO11" s="20"/>
      <c r="AP11" s="1" t="s">
        <v>983</v>
      </c>
      <c r="AQ11" s="1">
        <v>0.25</v>
      </c>
      <c r="AR11" s="20"/>
      <c r="AS11" s="20"/>
      <c r="AT11" s="20"/>
      <c r="AU11" s="20" t="s">
        <v>301</v>
      </c>
      <c r="AV11" s="20">
        <v>1</v>
      </c>
      <c r="AW11" s="20"/>
      <c r="AX11" s="20"/>
      <c r="AY11" s="20"/>
      <c r="AZ11" s="1" t="s">
        <v>961</v>
      </c>
      <c r="BA11" s="20">
        <v>1</v>
      </c>
      <c r="BB11" s="20"/>
      <c r="BC11" s="20"/>
      <c r="BD11" s="20"/>
      <c r="BE11" s="20" t="s">
        <v>984</v>
      </c>
      <c r="BF11" s="20"/>
      <c r="BG11" s="20"/>
      <c r="BH11" s="20"/>
      <c r="BI11" s="20"/>
      <c r="BJ11" s="1" t="s">
        <v>764</v>
      </c>
      <c r="BK11" s="20"/>
      <c r="BL11" s="20"/>
      <c r="BM11" s="20"/>
      <c r="BN11" s="20"/>
      <c r="BO11" s="20" t="s">
        <v>1049</v>
      </c>
      <c r="BP11" s="20"/>
      <c r="BQ11" s="20"/>
      <c r="BR11" s="20"/>
      <c r="BS11" s="20"/>
      <c r="BT11" s="20" t="s">
        <v>887</v>
      </c>
      <c r="BU11" s="20">
        <v>1</v>
      </c>
      <c r="BV11" s="20"/>
      <c r="BW11" s="20"/>
      <c r="BX11" s="20"/>
      <c r="BY11" s="20" t="s">
        <v>994</v>
      </c>
      <c r="BZ11" s="20">
        <v>0.5</v>
      </c>
      <c r="CA11" s="1">
        <v>64</v>
      </c>
      <c r="CB11" s="1">
        <v>64</v>
      </c>
      <c r="CC11" s="20"/>
      <c r="CD11" s="20"/>
      <c r="CE11" s="1" t="s">
        <v>995</v>
      </c>
      <c r="CF11" s="20">
        <f t="shared" si="1"/>
        <v>1</v>
      </c>
      <c r="CG11" s="20"/>
      <c r="CH11" s="20"/>
      <c r="CI11" s="20"/>
      <c r="CJ11" s="20" t="s">
        <v>315</v>
      </c>
      <c r="CK11" s="20">
        <v>1</v>
      </c>
      <c r="CL11" s="20"/>
      <c r="CM11" s="20"/>
      <c r="CN11" s="20"/>
      <c r="CO11" s="20" t="s">
        <v>239</v>
      </c>
      <c r="CP11" s="20"/>
      <c r="CQ11" s="20"/>
      <c r="CR11" s="20"/>
      <c r="CS11" s="20"/>
      <c r="CT11" s="20" t="s">
        <v>283</v>
      </c>
      <c r="CU11" s="1"/>
      <c r="CV11" s="20"/>
      <c r="CW11" s="20"/>
      <c r="CX11" s="20"/>
      <c r="CY11" s="20" t="s">
        <v>243</v>
      </c>
      <c r="CZ11" s="20"/>
      <c r="DA11" s="20"/>
      <c r="DB11" s="20"/>
      <c r="DC11" s="20"/>
      <c r="DD11" s="20" t="s">
        <v>344</v>
      </c>
      <c r="DE11" s="20">
        <v>0</v>
      </c>
      <c r="DF11" s="20"/>
      <c r="DG11" s="20"/>
      <c r="DH11" s="20"/>
      <c r="DI11" s="20" t="s">
        <v>247</v>
      </c>
      <c r="DJ11" s="20">
        <v>1</v>
      </c>
      <c r="DK11" s="20"/>
      <c r="DL11" s="20"/>
      <c r="DM11" s="20"/>
      <c r="DN11" s="20" t="s">
        <v>890</v>
      </c>
      <c r="DO11" s="20">
        <v>1</v>
      </c>
      <c r="DP11" s="1">
        <v>58</v>
      </c>
      <c r="DQ11" s="1">
        <v>48</v>
      </c>
      <c r="DR11" s="20"/>
      <c r="DS11" s="20"/>
      <c r="DT11" s="1" t="s">
        <v>996</v>
      </c>
      <c r="DU11" s="20">
        <f t="shared" si="2"/>
        <v>0.82758620689655171</v>
      </c>
      <c r="DV11" s="20">
        <v>2</v>
      </c>
      <c r="DW11" s="20">
        <v>2</v>
      </c>
      <c r="DX11" s="20"/>
      <c r="DY11" s="20"/>
      <c r="DZ11" s="20" t="s">
        <v>909</v>
      </c>
      <c r="EA11" s="20">
        <f t="shared" si="4"/>
        <v>1</v>
      </c>
      <c r="EB11" s="1">
        <v>6</v>
      </c>
      <c r="EC11" s="1">
        <v>0</v>
      </c>
      <c r="ED11" s="20"/>
      <c r="EE11" s="20"/>
      <c r="EF11" s="1" t="s">
        <v>965</v>
      </c>
      <c r="EG11" s="20">
        <v>0.25</v>
      </c>
      <c r="EH11" s="20"/>
      <c r="EI11" s="20"/>
      <c r="EJ11" s="20"/>
      <c r="EK11" s="20" t="s">
        <v>520</v>
      </c>
      <c r="EL11" s="20">
        <v>0.25</v>
      </c>
      <c r="EM11" s="20"/>
      <c r="EN11" s="20"/>
      <c r="EO11" s="20"/>
      <c r="EP11" s="20" t="s">
        <v>307</v>
      </c>
      <c r="EQ11" s="20">
        <v>0</v>
      </c>
      <c r="ER11" s="20"/>
      <c r="ES11" s="20"/>
      <c r="ET11" s="20"/>
      <c r="EU11" s="20"/>
      <c r="EV11" s="20" t="s">
        <v>318</v>
      </c>
      <c r="EW11" s="20"/>
      <c r="EX11" s="20"/>
      <c r="EY11" s="20"/>
      <c r="EZ11" s="20"/>
      <c r="FA11" s="20" t="s">
        <v>261</v>
      </c>
      <c r="FB11" s="20">
        <v>1</v>
      </c>
      <c r="FC11" s="20"/>
      <c r="FD11" s="20"/>
      <c r="FE11" s="20"/>
      <c r="FF11" s="20" t="s">
        <v>263</v>
      </c>
      <c r="FG11" s="20">
        <v>1</v>
      </c>
      <c r="FH11" s="20"/>
      <c r="FI11" s="20"/>
      <c r="FJ11" s="20"/>
      <c r="FK11" s="20" t="s">
        <v>511</v>
      </c>
      <c r="FL11" s="20">
        <v>1</v>
      </c>
      <c r="FM11" s="20"/>
      <c r="FN11" s="20"/>
      <c r="FO11" s="20"/>
      <c r="FP11" s="20" t="s">
        <v>895</v>
      </c>
      <c r="FQ11" s="20">
        <v>1</v>
      </c>
      <c r="FR11" s="20"/>
      <c r="FS11" s="20"/>
      <c r="FT11" s="20"/>
      <c r="FU11" s="20" t="s">
        <v>986</v>
      </c>
      <c r="FV11" s="20">
        <v>1</v>
      </c>
      <c r="FW11" s="20"/>
      <c r="FX11" s="20"/>
      <c r="FY11" s="20"/>
      <c r="FZ11" s="20" t="s">
        <v>967</v>
      </c>
      <c r="GA11" s="19">
        <v>0.5</v>
      </c>
      <c r="GB11" s="20"/>
      <c r="GC11" s="20"/>
      <c r="GD11" s="20"/>
      <c r="GE11" s="20" t="s">
        <v>968</v>
      </c>
      <c r="GF11" s="20">
        <v>0</v>
      </c>
      <c r="GG11" s="20"/>
      <c r="GH11" s="20"/>
      <c r="GI11" s="20"/>
      <c r="GJ11" s="20" t="s">
        <v>274</v>
      </c>
      <c r="GK11" s="20"/>
      <c r="GN11" s="20"/>
      <c r="GO11" s="20"/>
      <c r="GP11" s="1" t="s">
        <v>997</v>
      </c>
      <c r="GR11" s="20"/>
      <c r="GS11" s="20"/>
      <c r="GT11" s="20"/>
      <c r="GU11" s="20" t="s">
        <v>898</v>
      </c>
      <c r="GV11" s="20">
        <v>0.75</v>
      </c>
      <c r="GW11" s="20">
        <f t="shared" si="3"/>
        <v>70.304336468129563</v>
      </c>
    </row>
    <row r="12" spans="1:205" s="19" customFormat="1" ht="165" x14ac:dyDescent="0.25">
      <c r="A12" s="22" t="s">
        <v>989</v>
      </c>
      <c r="B12" s="27" t="s">
        <v>988</v>
      </c>
      <c r="C12" s="1">
        <v>5</v>
      </c>
      <c r="D12" s="1">
        <v>4</v>
      </c>
      <c r="E12" s="20"/>
      <c r="F12" s="20"/>
      <c r="G12" s="20" t="s">
        <v>990</v>
      </c>
      <c r="H12" s="20">
        <f t="shared" si="0"/>
        <v>0.8</v>
      </c>
      <c r="I12" s="20">
        <v>0</v>
      </c>
      <c r="J12" s="20">
        <v>0</v>
      </c>
      <c r="K12" s="20"/>
      <c r="L12" s="20"/>
      <c r="M12" s="20" t="s">
        <v>209</v>
      </c>
      <c r="N12" s="20"/>
      <c r="O12" s="20">
        <v>0</v>
      </c>
      <c r="P12" s="20">
        <v>0</v>
      </c>
      <c r="Q12" s="20"/>
      <c r="R12" s="20"/>
      <c r="S12" s="20" t="s">
        <v>212</v>
      </c>
      <c r="T12" s="20"/>
      <c r="U12" s="20">
        <v>0</v>
      </c>
      <c r="V12" s="20">
        <v>0</v>
      </c>
      <c r="W12" s="20"/>
      <c r="X12" s="20"/>
      <c r="Y12" s="20" t="s">
        <v>212</v>
      </c>
      <c r="Z12" s="20"/>
      <c r="AA12" s="20">
        <v>0</v>
      </c>
      <c r="AB12" s="20">
        <v>0</v>
      </c>
      <c r="AC12" s="20"/>
      <c r="AD12" s="20"/>
      <c r="AE12" s="20" t="s">
        <v>216</v>
      </c>
      <c r="AF12" s="20"/>
      <c r="AG12" s="20">
        <v>0</v>
      </c>
      <c r="AH12" s="20">
        <v>0</v>
      </c>
      <c r="AI12" s="20"/>
      <c r="AJ12" s="20"/>
      <c r="AK12" s="20" t="s">
        <v>212</v>
      </c>
      <c r="AL12" s="20"/>
      <c r="AM12" s="20"/>
      <c r="AN12" s="20"/>
      <c r="AO12" s="20"/>
      <c r="AP12" s="1" t="s">
        <v>998</v>
      </c>
      <c r="AQ12" s="1">
        <v>0.5</v>
      </c>
      <c r="AR12" s="20"/>
      <c r="AS12" s="20"/>
      <c r="AT12" s="20"/>
      <c r="AU12" s="20" t="s">
        <v>301</v>
      </c>
      <c r="AV12" s="20">
        <v>1</v>
      </c>
      <c r="AW12" s="20"/>
      <c r="AX12" s="20"/>
      <c r="AY12" s="20"/>
      <c r="AZ12" s="1" t="s">
        <v>961</v>
      </c>
      <c r="BA12" s="20">
        <v>1</v>
      </c>
      <c r="BB12" s="20"/>
      <c r="BC12" s="20"/>
      <c r="BD12" s="20"/>
      <c r="BE12" s="20" t="s">
        <v>984</v>
      </c>
      <c r="BF12" s="20"/>
      <c r="BG12" s="20"/>
      <c r="BH12" s="20"/>
      <c r="BI12" s="20"/>
      <c r="BJ12" s="1" t="s">
        <v>764</v>
      </c>
      <c r="BK12" s="20"/>
      <c r="BL12" s="20"/>
      <c r="BM12" s="20"/>
      <c r="BN12" s="20"/>
      <c r="BO12" s="20" t="s">
        <v>1049</v>
      </c>
      <c r="BP12" s="20"/>
      <c r="BQ12" s="20"/>
      <c r="BR12" s="20"/>
      <c r="BS12" s="20"/>
      <c r="BT12" s="20" t="s">
        <v>1052</v>
      </c>
      <c r="BU12" s="20">
        <v>0.5</v>
      </c>
      <c r="BV12" s="20"/>
      <c r="BW12" s="20"/>
      <c r="BX12" s="20"/>
      <c r="BY12" s="20" t="s">
        <v>1005</v>
      </c>
      <c r="BZ12" s="20">
        <v>0.5</v>
      </c>
      <c r="CA12" s="1">
        <v>38</v>
      </c>
      <c r="CB12" s="1">
        <v>38</v>
      </c>
      <c r="CC12" s="20"/>
      <c r="CD12" s="20"/>
      <c r="CE12" s="1" t="s">
        <v>766</v>
      </c>
      <c r="CF12" s="20">
        <f t="shared" si="1"/>
        <v>1</v>
      </c>
      <c r="CG12" s="20"/>
      <c r="CH12" s="20"/>
      <c r="CI12" s="20"/>
      <c r="CJ12" s="20" t="s">
        <v>315</v>
      </c>
      <c r="CK12" s="20">
        <v>1</v>
      </c>
      <c r="CL12" s="20"/>
      <c r="CM12" s="20"/>
      <c r="CN12" s="20"/>
      <c r="CO12" s="20" t="s">
        <v>239</v>
      </c>
      <c r="CP12" s="20"/>
      <c r="CQ12" s="20"/>
      <c r="CR12" s="20"/>
      <c r="CS12" s="20"/>
      <c r="CT12" s="1" t="s">
        <v>771</v>
      </c>
      <c r="CU12" s="1">
        <v>0</v>
      </c>
      <c r="CV12" s="20"/>
      <c r="CW12" s="20"/>
      <c r="CX12" s="20"/>
      <c r="CY12" s="20" t="s">
        <v>243</v>
      </c>
      <c r="CZ12" s="20"/>
      <c r="DA12" s="20"/>
      <c r="DB12" s="20"/>
      <c r="DC12" s="20"/>
      <c r="DD12" s="20" t="s">
        <v>344</v>
      </c>
      <c r="DE12" s="20">
        <v>0</v>
      </c>
      <c r="DF12" s="20"/>
      <c r="DG12" s="20"/>
      <c r="DH12" s="20"/>
      <c r="DI12" s="20" t="s">
        <v>247</v>
      </c>
      <c r="DJ12" s="20">
        <v>1</v>
      </c>
      <c r="DK12" s="20"/>
      <c r="DL12" s="20"/>
      <c r="DM12" s="20"/>
      <c r="DN12" s="20" t="s">
        <v>891</v>
      </c>
      <c r="DO12" s="20">
        <v>1</v>
      </c>
      <c r="DP12" s="1">
        <v>36</v>
      </c>
      <c r="DQ12" s="1">
        <v>28</v>
      </c>
      <c r="DR12" s="20"/>
      <c r="DS12" s="20"/>
      <c r="DT12" s="1" t="s">
        <v>955</v>
      </c>
      <c r="DU12" s="20">
        <f t="shared" si="2"/>
        <v>0.77777777777777779</v>
      </c>
      <c r="DV12" s="20">
        <v>2</v>
      </c>
      <c r="DW12" s="20">
        <v>2</v>
      </c>
      <c r="DX12" s="20"/>
      <c r="DY12" s="20"/>
      <c r="DZ12" s="20" t="s">
        <v>909</v>
      </c>
      <c r="EA12" s="20">
        <f t="shared" si="4"/>
        <v>1</v>
      </c>
      <c r="EB12" s="1">
        <v>2</v>
      </c>
      <c r="EC12" s="1">
        <v>1</v>
      </c>
      <c r="ED12" s="20"/>
      <c r="EE12" s="20"/>
      <c r="EF12" s="1" t="s">
        <v>999</v>
      </c>
      <c r="EG12" s="20">
        <v>0.5</v>
      </c>
      <c r="EH12" s="20"/>
      <c r="EI12" s="20"/>
      <c r="EJ12" s="20"/>
      <c r="EK12" s="20" t="s">
        <v>520</v>
      </c>
      <c r="EL12" s="20">
        <v>0.25</v>
      </c>
      <c r="EM12" s="20"/>
      <c r="EN12" s="20"/>
      <c r="EO12" s="20"/>
      <c r="EP12" s="20" t="s">
        <v>307</v>
      </c>
      <c r="EQ12" s="20">
        <v>0</v>
      </c>
      <c r="ER12" s="20"/>
      <c r="ES12" s="20"/>
      <c r="ET12" s="20"/>
      <c r="EU12" s="20"/>
      <c r="EV12" s="20" t="s">
        <v>318</v>
      </c>
      <c r="EW12" s="20"/>
      <c r="EX12" s="20"/>
      <c r="EY12" s="20"/>
      <c r="EZ12" s="20"/>
      <c r="FA12" s="20" t="s">
        <v>261</v>
      </c>
      <c r="FB12" s="20">
        <v>1</v>
      </c>
      <c r="FC12" s="20"/>
      <c r="FD12" s="20"/>
      <c r="FE12" s="20"/>
      <c r="FF12" s="20" t="s">
        <v>263</v>
      </c>
      <c r="FG12" s="20">
        <v>1</v>
      </c>
      <c r="FH12" s="20"/>
      <c r="FI12" s="20"/>
      <c r="FJ12" s="20"/>
      <c r="FK12" s="20" t="s">
        <v>511</v>
      </c>
      <c r="FL12" s="20">
        <v>1</v>
      </c>
      <c r="FM12" s="20"/>
      <c r="FN12" s="20"/>
      <c r="FO12" s="20"/>
      <c r="FP12" s="20" t="s">
        <v>895</v>
      </c>
      <c r="FQ12" s="20">
        <v>1</v>
      </c>
      <c r="FR12" s="20"/>
      <c r="FS12" s="20"/>
      <c r="FT12" s="20"/>
      <c r="FU12" s="20" t="s">
        <v>268</v>
      </c>
      <c r="FV12" s="20"/>
      <c r="FW12" s="20"/>
      <c r="FX12" s="20"/>
      <c r="FY12" s="20"/>
      <c r="FZ12" s="20" t="s">
        <v>268</v>
      </c>
      <c r="GB12" s="20"/>
      <c r="GC12" s="20"/>
      <c r="GD12" s="20"/>
      <c r="GE12" s="20" t="s">
        <v>268</v>
      </c>
      <c r="GF12" s="20"/>
      <c r="GG12" s="20"/>
      <c r="GH12" s="20"/>
      <c r="GI12" s="20"/>
      <c r="GJ12" s="20" t="s">
        <v>274</v>
      </c>
      <c r="GK12" s="20"/>
      <c r="GN12" s="20"/>
      <c r="GO12" s="20"/>
      <c r="GP12" s="1" t="s">
        <v>1000</v>
      </c>
      <c r="GR12" s="20"/>
      <c r="GS12" s="20"/>
      <c r="GT12" s="20"/>
      <c r="GU12" s="20" t="s">
        <v>970</v>
      </c>
      <c r="GV12" s="20">
        <v>0.5</v>
      </c>
      <c r="GW12" s="20">
        <f t="shared" si="3"/>
        <v>69.671717171717177</v>
      </c>
    </row>
    <row r="13" spans="1:205" s="19" customFormat="1" ht="409.5" x14ac:dyDescent="0.25">
      <c r="A13" s="22" t="s">
        <v>1002</v>
      </c>
      <c r="B13" s="26" t="s">
        <v>1001</v>
      </c>
      <c r="C13" s="1">
        <v>9</v>
      </c>
      <c r="D13" s="1">
        <v>4</v>
      </c>
      <c r="E13" s="20"/>
      <c r="F13" s="20"/>
      <c r="G13" s="20" t="s">
        <v>1003</v>
      </c>
      <c r="H13" s="20">
        <f t="shared" si="0"/>
        <v>0.44444444444444442</v>
      </c>
      <c r="I13" s="20">
        <v>0</v>
      </c>
      <c r="J13" s="20">
        <v>0</v>
      </c>
      <c r="K13" s="20"/>
      <c r="L13" s="20"/>
      <c r="M13" s="20" t="s">
        <v>209</v>
      </c>
      <c r="N13" s="20"/>
      <c r="O13" s="20">
        <v>0</v>
      </c>
      <c r="P13" s="20">
        <v>0</v>
      </c>
      <c r="Q13" s="20"/>
      <c r="R13" s="20"/>
      <c r="S13" s="20" t="s">
        <v>212</v>
      </c>
      <c r="T13" s="20"/>
      <c r="U13" s="20">
        <v>0</v>
      </c>
      <c r="V13" s="20">
        <v>0</v>
      </c>
      <c r="W13" s="20"/>
      <c r="X13" s="20"/>
      <c r="Y13" s="20" t="s">
        <v>212</v>
      </c>
      <c r="Z13" s="20"/>
      <c r="AA13" s="20">
        <v>0</v>
      </c>
      <c r="AB13" s="20">
        <v>0</v>
      </c>
      <c r="AC13" s="20"/>
      <c r="AD13" s="20"/>
      <c r="AE13" s="20" t="s">
        <v>216</v>
      </c>
      <c r="AF13" s="20"/>
      <c r="AG13" s="20">
        <v>0</v>
      </c>
      <c r="AH13" s="20">
        <v>0</v>
      </c>
      <c r="AI13" s="20"/>
      <c r="AJ13" s="20"/>
      <c r="AK13" s="20" t="s">
        <v>212</v>
      </c>
      <c r="AL13" s="20"/>
      <c r="AM13" s="20"/>
      <c r="AN13" s="20"/>
      <c r="AO13" s="20"/>
      <c r="AP13" s="1" t="s">
        <v>1004</v>
      </c>
      <c r="AQ13" s="1">
        <v>0.5</v>
      </c>
      <c r="AR13" s="20"/>
      <c r="AS13" s="20"/>
      <c r="AT13" s="20"/>
      <c r="AU13" s="20" t="s">
        <v>1012</v>
      </c>
      <c r="AV13" s="20">
        <v>0.5</v>
      </c>
      <c r="AW13" s="20"/>
      <c r="AX13" s="20"/>
      <c r="AY13" s="20"/>
      <c r="AZ13" s="1" t="s">
        <v>961</v>
      </c>
      <c r="BA13" s="20">
        <v>1</v>
      </c>
      <c r="BB13" s="20"/>
      <c r="BC13" s="20"/>
      <c r="BD13" s="20"/>
      <c r="BE13" s="20" t="s">
        <v>984</v>
      </c>
      <c r="BF13" s="20"/>
      <c r="BG13" s="20"/>
      <c r="BH13" s="20"/>
      <c r="BI13" s="20"/>
      <c r="BJ13" s="1" t="s">
        <v>764</v>
      </c>
      <c r="BK13" s="20"/>
      <c r="BL13" s="20"/>
      <c r="BM13" s="20"/>
      <c r="BN13" s="20"/>
      <c r="BO13" s="20" t="s">
        <v>1049</v>
      </c>
      <c r="BP13" s="20"/>
      <c r="BQ13" s="20"/>
      <c r="BR13" s="20"/>
      <c r="BS13" s="20"/>
      <c r="BT13" s="20" t="s">
        <v>1052</v>
      </c>
      <c r="BU13" s="20">
        <v>0.5</v>
      </c>
      <c r="BV13" s="20"/>
      <c r="BW13" s="20"/>
      <c r="BX13" s="20"/>
      <c r="BY13" s="20" t="s">
        <v>984</v>
      </c>
      <c r="BZ13" s="20"/>
      <c r="CA13" s="1">
        <v>205</v>
      </c>
      <c r="CB13" s="1">
        <v>205</v>
      </c>
      <c r="CC13" s="20"/>
      <c r="CD13" s="20"/>
      <c r="CE13" s="1" t="s">
        <v>1006</v>
      </c>
      <c r="CF13" s="20">
        <f t="shared" si="1"/>
        <v>1</v>
      </c>
      <c r="CG13" s="20"/>
      <c r="CH13" s="20"/>
      <c r="CI13" s="20"/>
      <c r="CJ13" s="20" t="s">
        <v>315</v>
      </c>
      <c r="CK13" s="20">
        <v>1</v>
      </c>
      <c r="CL13" s="20"/>
      <c r="CM13" s="20"/>
      <c r="CN13" s="20"/>
      <c r="CO13" s="20" t="s">
        <v>239</v>
      </c>
      <c r="CP13" s="20"/>
      <c r="CQ13" s="20"/>
      <c r="CR13" s="20"/>
      <c r="CS13" s="20"/>
      <c r="CT13" s="20" t="s">
        <v>283</v>
      </c>
      <c r="CU13" s="1"/>
      <c r="CV13" s="20"/>
      <c r="CW13" s="20"/>
      <c r="CX13" s="20"/>
      <c r="CY13" s="20" t="s">
        <v>243</v>
      </c>
      <c r="CZ13" s="20"/>
      <c r="DA13" s="20"/>
      <c r="DB13" s="20"/>
      <c r="DC13" s="20"/>
      <c r="DD13" s="20" t="s">
        <v>1011</v>
      </c>
      <c r="DE13" s="20">
        <v>0.25</v>
      </c>
      <c r="DF13" s="20"/>
      <c r="DG13" s="20"/>
      <c r="DH13" s="20"/>
      <c r="DI13" s="20" t="s">
        <v>247</v>
      </c>
      <c r="DJ13" s="20">
        <v>1</v>
      </c>
      <c r="DK13" s="20"/>
      <c r="DL13" s="20"/>
      <c r="DM13" s="20"/>
      <c r="DN13" s="20" t="s">
        <v>1007</v>
      </c>
      <c r="DO13" s="20">
        <v>0.25</v>
      </c>
      <c r="DP13" s="1">
        <v>203</v>
      </c>
      <c r="DQ13" s="1">
        <v>191</v>
      </c>
      <c r="DR13" s="20"/>
      <c r="DS13" s="20"/>
      <c r="DT13" s="1" t="s">
        <v>1008</v>
      </c>
      <c r="DU13" s="20">
        <f t="shared" si="2"/>
        <v>0.94088669950738912</v>
      </c>
      <c r="DV13" s="20">
        <v>2</v>
      </c>
      <c r="DW13" s="20">
        <v>2</v>
      </c>
      <c r="DX13" s="20"/>
      <c r="DY13" s="20"/>
      <c r="DZ13" s="20" t="s">
        <v>909</v>
      </c>
      <c r="EA13" s="20">
        <f t="shared" si="4"/>
        <v>1</v>
      </c>
      <c r="EB13" s="1">
        <v>4</v>
      </c>
      <c r="EC13" s="1">
        <v>4</v>
      </c>
      <c r="ED13" s="20"/>
      <c r="EE13" s="20"/>
      <c r="EF13" s="1" t="s">
        <v>1009</v>
      </c>
      <c r="EG13" s="20">
        <v>0.75</v>
      </c>
      <c r="EH13" s="20"/>
      <c r="EI13" s="20"/>
      <c r="EJ13" s="20"/>
      <c r="EK13" s="20" t="s">
        <v>520</v>
      </c>
      <c r="EL13" s="20">
        <v>0.25</v>
      </c>
      <c r="EM13" s="20"/>
      <c r="EN13" s="20"/>
      <c r="EO13" s="20"/>
      <c r="EP13" s="20" t="s">
        <v>307</v>
      </c>
      <c r="EQ13" s="20">
        <v>0</v>
      </c>
      <c r="ER13" s="20"/>
      <c r="ES13" s="20"/>
      <c r="ET13" s="20"/>
      <c r="EU13" s="20"/>
      <c r="EV13" s="20" t="s">
        <v>318</v>
      </c>
      <c r="EW13" s="20"/>
      <c r="EX13" s="20"/>
      <c r="EY13" s="20"/>
      <c r="EZ13" s="20"/>
      <c r="FA13" s="20" t="s">
        <v>261</v>
      </c>
      <c r="FB13" s="20">
        <v>1</v>
      </c>
      <c r="FC13" s="20"/>
      <c r="FD13" s="20"/>
      <c r="FE13" s="20"/>
      <c r="FF13" s="20" t="s">
        <v>263</v>
      </c>
      <c r="FG13" s="20">
        <v>1</v>
      </c>
      <c r="FH13" s="20"/>
      <c r="FI13" s="20"/>
      <c r="FJ13" s="20"/>
      <c r="FK13" s="20" t="s">
        <v>511</v>
      </c>
      <c r="FL13" s="20">
        <v>1</v>
      </c>
      <c r="FM13" s="20"/>
      <c r="FN13" s="20"/>
      <c r="FO13" s="20"/>
      <c r="FP13" s="20" t="s">
        <v>895</v>
      </c>
      <c r="FQ13" s="20">
        <v>1</v>
      </c>
      <c r="FR13" s="20"/>
      <c r="FS13" s="20"/>
      <c r="FT13" s="20"/>
      <c r="FU13" s="20" t="s">
        <v>268</v>
      </c>
      <c r="FV13" s="20"/>
      <c r="FW13" s="20"/>
      <c r="FX13" s="20"/>
      <c r="FY13" s="20"/>
      <c r="FZ13" s="20" t="s">
        <v>268</v>
      </c>
      <c r="GB13" s="20"/>
      <c r="GC13" s="20"/>
      <c r="GD13" s="20"/>
      <c r="GE13" s="20" t="s">
        <v>268</v>
      </c>
      <c r="GF13" s="20"/>
      <c r="GG13" s="20"/>
      <c r="GH13" s="20"/>
      <c r="GI13" s="20"/>
      <c r="GJ13" s="20" t="s">
        <v>274</v>
      </c>
      <c r="GK13" s="20"/>
      <c r="GN13" s="20"/>
      <c r="GO13" s="20"/>
      <c r="GP13" s="1" t="s">
        <v>1010</v>
      </c>
      <c r="GR13" s="20"/>
      <c r="GS13" s="20"/>
      <c r="GT13" s="20"/>
      <c r="GU13" s="20" t="s">
        <v>898</v>
      </c>
      <c r="GV13" s="20">
        <v>0.75</v>
      </c>
      <c r="GW13" s="20">
        <f t="shared" si="3"/>
        <v>70.676655719759168</v>
      </c>
    </row>
    <row r="14" spans="1:205" s="19" customFormat="1" ht="105" x14ac:dyDescent="0.25">
      <c r="A14" s="22" t="s">
        <v>883</v>
      </c>
      <c r="B14" s="3" t="s">
        <v>882</v>
      </c>
      <c r="C14" s="1">
        <v>12</v>
      </c>
      <c r="D14" s="1">
        <v>10</v>
      </c>
      <c r="E14" s="20"/>
      <c r="F14" s="20"/>
      <c r="G14" s="1" t="s">
        <v>884</v>
      </c>
      <c r="H14" s="20">
        <f t="shared" si="0"/>
        <v>0.83333333333333337</v>
      </c>
      <c r="I14" s="20">
        <v>0</v>
      </c>
      <c r="J14" s="20">
        <v>0</v>
      </c>
      <c r="K14" s="20"/>
      <c r="L14" s="20"/>
      <c r="M14" s="20" t="s">
        <v>209</v>
      </c>
      <c r="N14" s="20"/>
      <c r="O14" s="20">
        <v>0</v>
      </c>
      <c r="P14" s="20">
        <v>0</v>
      </c>
      <c r="Q14" s="20"/>
      <c r="R14" s="20"/>
      <c r="S14" s="20" t="s">
        <v>212</v>
      </c>
      <c r="T14" s="20"/>
      <c r="U14" s="20">
        <v>0</v>
      </c>
      <c r="V14" s="20">
        <v>0</v>
      </c>
      <c r="W14" s="20"/>
      <c r="X14" s="20"/>
      <c r="Y14" s="20" t="s">
        <v>212</v>
      </c>
      <c r="Z14" s="20"/>
      <c r="AA14" s="20">
        <v>0</v>
      </c>
      <c r="AB14" s="20">
        <v>0</v>
      </c>
      <c r="AC14" s="20"/>
      <c r="AD14" s="20"/>
      <c r="AE14" s="20" t="s">
        <v>216</v>
      </c>
      <c r="AF14" s="20"/>
      <c r="AG14" s="20">
        <v>0</v>
      </c>
      <c r="AH14" s="20">
        <v>0</v>
      </c>
      <c r="AI14" s="20"/>
      <c r="AJ14" s="20"/>
      <c r="AK14" s="20" t="s">
        <v>212</v>
      </c>
      <c r="AL14" s="20"/>
      <c r="AM14" s="20"/>
      <c r="AN14" s="20"/>
      <c r="AO14" s="20"/>
      <c r="AP14" s="1" t="s">
        <v>885</v>
      </c>
      <c r="AQ14" s="1">
        <v>0</v>
      </c>
      <c r="AR14" s="20"/>
      <c r="AS14" s="20"/>
      <c r="AT14" s="20"/>
      <c r="AU14" s="20" t="s">
        <v>301</v>
      </c>
      <c r="AV14" s="20">
        <v>1</v>
      </c>
      <c r="AW14" s="20"/>
      <c r="AX14" s="20"/>
      <c r="AY14" s="20"/>
      <c r="AZ14" s="1" t="s">
        <v>288</v>
      </c>
      <c r="BA14" s="20"/>
      <c r="BB14" s="20"/>
      <c r="BC14" s="20"/>
      <c r="BD14" s="20"/>
      <c r="BE14" s="20" t="s">
        <v>1047</v>
      </c>
      <c r="BF14" s="20">
        <v>1</v>
      </c>
      <c r="BG14" s="20"/>
      <c r="BH14" s="20"/>
      <c r="BI14" s="20"/>
      <c r="BJ14" s="1" t="s">
        <v>764</v>
      </c>
      <c r="BK14" s="20"/>
      <c r="BL14" s="20"/>
      <c r="BM14" s="20"/>
      <c r="BN14" s="20"/>
      <c r="BO14" s="20" t="s">
        <v>886</v>
      </c>
      <c r="BP14" s="20">
        <v>0.75</v>
      </c>
      <c r="BQ14" s="20"/>
      <c r="BR14" s="20"/>
      <c r="BS14" s="20"/>
      <c r="BT14" s="20" t="s">
        <v>1052</v>
      </c>
      <c r="BU14" s="20">
        <v>0.5</v>
      </c>
      <c r="BV14" s="20"/>
      <c r="BW14" s="20"/>
      <c r="BX14" s="20"/>
      <c r="BY14" s="20" t="s">
        <v>888</v>
      </c>
      <c r="BZ14" s="20">
        <v>0.75</v>
      </c>
      <c r="CA14" s="1">
        <v>21</v>
      </c>
      <c r="CB14" s="1">
        <v>21</v>
      </c>
      <c r="CC14" s="20"/>
      <c r="CD14" s="20"/>
      <c r="CE14" s="1" t="s">
        <v>889</v>
      </c>
      <c r="CF14" s="20">
        <f t="shared" si="1"/>
        <v>1</v>
      </c>
      <c r="CG14" s="20"/>
      <c r="CH14" s="20"/>
      <c r="CI14" s="20"/>
      <c r="CJ14" s="20" t="s">
        <v>315</v>
      </c>
      <c r="CK14" s="20">
        <v>1</v>
      </c>
      <c r="CL14" s="20"/>
      <c r="CM14" s="20"/>
      <c r="CN14" s="20"/>
      <c r="CO14" s="20" t="s">
        <v>239</v>
      </c>
      <c r="CP14" s="20"/>
      <c r="CQ14" s="20"/>
      <c r="CR14" s="20"/>
      <c r="CS14" s="20"/>
      <c r="CT14" s="20" t="s">
        <v>283</v>
      </c>
      <c r="CU14" s="20"/>
      <c r="CV14" s="20"/>
      <c r="CW14" s="20"/>
      <c r="CX14" s="20"/>
      <c r="CY14" s="20" t="s">
        <v>243</v>
      </c>
      <c r="CZ14" s="20"/>
      <c r="DA14" s="20"/>
      <c r="DB14" s="20"/>
      <c r="DC14" s="20"/>
      <c r="DD14" s="20" t="s">
        <v>344</v>
      </c>
      <c r="DE14" s="20">
        <v>0</v>
      </c>
      <c r="DF14" s="20"/>
      <c r="DG14" s="20"/>
      <c r="DH14" s="20"/>
      <c r="DI14" s="20" t="s">
        <v>247</v>
      </c>
      <c r="DJ14" s="20">
        <v>1</v>
      </c>
      <c r="DK14" s="20"/>
      <c r="DL14" s="20"/>
      <c r="DM14" s="20"/>
      <c r="DN14" s="20" t="s">
        <v>890</v>
      </c>
      <c r="DO14" s="20">
        <v>1</v>
      </c>
      <c r="DP14" s="1">
        <v>21</v>
      </c>
      <c r="DQ14" s="1">
        <v>19</v>
      </c>
      <c r="DR14" s="20"/>
      <c r="DS14" s="20"/>
      <c r="DT14" s="1" t="s">
        <v>892</v>
      </c>
      <c r="DU14" s="20">
        <f t="shared" si="2"/>
        <v>0.90476190476190477</v>
      </c>
      <c r="DV14" s="20">
        <v>2</v>
      </c>
      <c r="DW14" s="20">
        <v>1</v>
      </c>
      <c r="DX14" s="20"/>
      <c r="DY14" s="20"/>
      <c r="DZ14" s="20" t="s">
        <v>893</v>
      </c>
      <c r="EA14" s="20">
        <f t="shared" si="4"/>
        <v>0.5</v>
      </c>
      <c r="EB14" s="1">
        <v>0</v>
      </c>
      <c r="EC14" s="1">
        <v>0</v>
      </c>
      <c r="ED14" s="20"/>
      <c r="EE14" s="20"/>
      <c r="EF14" s="1" t="s">
        <v>894</v>
      </c>
      <c r="EG14" s="20">
        <v>0</v>
      </c>
      <c r="EH14" s="20"/>
      <c r="EI14" s="20"/>
      <c r="EJ14" s="20"/>
      <c r="EK14" s="20" t="s">
        <v>520</v>
      </c>
      <c r="EL14" s="20">
        <v>0.25</v>
      </c>
      <c r="EM14" s="20"/>
      <c r="EN14" s="20"/>
      <c r="EO14" s="20"/>
      <c r="EP14" s="20" t="s">
        <v>307</v>
      </c>
      <c r="EQ14" s="20">
        <v>0</v>
      </c>
      <c r="ER14" s="20"/>
      <c r="ES14" s="20"/>
      <c r="ET14" s="20"/>
      <c r="EU14" s="20"/>
      <c r="EV14" s="20" t="s">
        <v>318</v>
      </c>
      <c r="EW14" s="20"/>
      <c r="EX14" s="20"/>
      <c r="EY14" s="20"/>
      <c r="EZ14" s="20"/>
      <c r="FA14" s="20" t="s">
        <v>261</v>
      </c>
      <c r="FB14" s="20">
        <v>1</v>
      </c>
      <c r="FC14" s="20"/>
      <c r="FD14" s="20"/>
      <c r="FE14" s="20"/>
      <c r="FF14" s="20" t="s">
        <v>263</v>
      </c>
      <c r="FG14" s="20">
        <v>1</v>
      </c>
      <c r="FH14" s="20"/>
      <c r="FI14" s="20"/>
      <c r="FJ14" s="20"/>
      <c r="FK14" s="20" t="s">
        <v>511</v>
      </c>
      <c r="FL14" s="20">
        <v>1</v>
      </c>
      <c r="FM14" s="20"/>
      <c r="FN14" s="20"/>
      <c r="FO14" s="20"/>
      <c r="FP14" s="20" t="s">
        <v>895</v>
      </c>
      <c r="FQ14" s="20">
        <v>1</v>
      </c>
      <c r="FR14" s="20"/>
      <c r="FS14" s="20"/>
      <c r="FT14" s="20"/>
      <c r="FU14" s="20" t="s">
        <v>896</v>
      </c>
      <c r="FV14" s="20"/>
      <c r="FW14" s="20"/>
      <c r="FX14" s="20"/>
      <c r="FY14" s="20"/>
      <c r="FZ14" s="20" t="s">
        <v>896</v>
      </c>
      <c r="GA14" s="20"/>
      <c r="GB14" s="20"/>
      <c r="GC14" s="20"/>
      <c r="GD14" s="20"/>
      <c r="GE14" s="20" t="s">
        <v>896</v>
      </c>
      <c r="GF14" s="20"/>
      <c r="GG14" s="20"/>
      <c r="GH14" s="20"/>
      <c r="GI14" s="20"/>
      <c r="GJ14" s="20" t="s">
        <v>274</v>
      </c>
      <c r="GK14" s="20"/>
      <c r="GN14" s="20"/>
      <c r="GO14" s="20"/>
      <c r="GP14" s="1" t="s">
        <v>897</v>
      </c>
      <c r="GR14" s="20"/>
      <c r="GS14" s="20"/>
      <c r="GT14" s="20"/>
      <c r="GU14" s="20" t="s">
        <v>898</v>
      </c>
      <c r="GV14" s="20">
        <v>0.75</v>
      </c>
      <c r="GW14" s="20">
        <f t="shared" si="3"/>
        <v>69.264069264069278</v>
      </c>
    </row>
    <row r="15" spans="1:205" s="19" customFormat="1" ht="375" x14ac:dyDescent="0.25">
      <c r="A15" s="22" t="s">
        <v>902</v>
      </c>
      <c r="B15" s="3" t="s">
        <v>903</v>
      </c>
      <c r="C15" s="1">
        <v>33</v>
      </c>
      <c r="D15" s="1">
        <v>25</v>
      </c>
      <c r="E15" s="20"/>
      <c r="F15" s="20"/>
      <c r="G15" s="1" t="s">
        <v>907</v>
      </c>
      <c r="H15" s="20">
        <v>0.5</v>
      </c>
      <c r="I15" s="20">
        <v>0</v>
      </c>
      <c r="J15" s="20">
        <v>0</v>
      </c>
      <c r="K15" s="20"/>
      <c r="L15" s="20"/>
      <c r="M15" s="20" t="s">
        <v>209</v>
      </c>
      <c r="N15" s="20"/>
      <c r="O15" s="20">
        <v>0</v>
      </c>
      <c r="P15" s="20">
        <v>0</v>
      </c>
      <c r="Q15" s="20"/>
      <c r="R15" s="20"/>
      <c r="S15" s="20" t="s">
        <v>212</v>
      </c>
      <c r="T15" s="20"/>
      <c r="U15" s="20">
        <v>0</v>
      </c>
      <c r="V15" s="20">
        <v>0</v>
      </c>
      <c r="W15" s="20"/>
      <c r="X15" s="20"/>
      <c r="Y15" s="20" t="s">
        <v>212</v>
      </c>
      <c r="Z15" s="20"/>
      <c r="AA15" s="20">
        <v>0</v>
      </c>
      <c r="AB15" s="20">
        <v>0</v>
      </c>
      <c r="AC15" s="20"/>
      <c r="AD15" s="20"/>
      <c r="AE15" s="20" t="s">
        <v>216</v>
      </c>
      <c r="AF15" s="20"/>
      <c r="AG15" s="20">
        <v>0</v>
      </c>
      <c r="AH15" s="20">
        <v>0</v>
      </c>
      <c r="AI15" s="20"/>
      <c r="AJ15" s="20"/>
      <c r="AK15" s="20" t="s">
        <v>212</v>
      </c>
      <c r="AL15" s="20"/>
      <c r="AM15" s="20"/>
      <c r="AN15" s="20"/>
      <c r="AO15" s="20"/>
      <c r="AP15" s="1" t="s">
        <v>904</v>
      </c>
      <c r="AQ15" s="1">
        <v>0.25</v>
      </c>
      <c r="AR15" s="20"/>
      <c r="AS15" s="20"/>
      <c r="AT15" s="20"/>
      <c r="AU15" s="20" t="s">
        <v>301</v>
      </c>
      <c r="AV15" s="20">
        <v>1</v>
      </c>
      <c r="AW15" s="20"/>
      <c r="AX15" s="20"/>
      <c r="AY15" s="20"/>
      <c r="AZ15" s="1" t="s">
        <v>288</v>
      </c>
      <c r="BA15" s="20"/>
      <c r="BB15" s="20"/>
      <c r="BC15" s="20"/>
      <c r="BD15" s="20"/>
      <c r="BE15" s="20" t="s">
        <v>1048</v>
      </c>
      <c r="BF15" s="20">
        <v>0.75</v>
      </c>
      <c r="BG15" s="20"/>
      <c r="BH15" s="20"/>
      <c r="BI15" s="20"/>
      <c r="BJ15" s="1" t="s">
        <v>764</v>
      </c>
      <c r="BK15" s="20"/>
      <c r="BL15" s="20"/>
      <c r="BM15" s="20"/>
      <c r="BN15" s="20"/>
      <c r="BO15" s="20" t="s">
        <v>905</v>
      </c>
      <c r="BP15" s="20">
        <v>0.5</v>
      </c>
      <c r="BQ15" s="20"/>
      <c r="BR15" s="20"/>
      <c r="BS15" s="20"/>
      <c r="BT15" s="20" t="s">
        <v>1053</v>
      </c>
      <c r="BU15" s="20">
        <v>0.75</v>
      </c>
      <c r="BV15" s="20"/>
      <c r="BW15" s="20"/>
      <c r="BX15" s="20"/>
      <c r="BY15" s="20" t="s">
        <v>888</v>
      </c>
      <c r="BZ15" s="20">
        <v>0.75</v>
      </c>
      <c r="CA15" s="1">
        <v>56</v>
      </c>
      <c r="CB15" s="1">
        <v>56</v>
      </c>
      <c r="CC15" s="20"/>
      <c r="CD15" s="20"/>
      <c r="CE15" s="1" t="s">
        <v>906</v>
      </c>
      <c r="CF15" s="20">
        <f t="shared" si="1"/>
        <v>1</v>
      </c>
      <c r="CG15" s="20"/>
      <c r="CH15" s="20"/>
      <c r="CI15" s="20"/>
      <c r="CJ15" s="20" t="s">
        <v>315</v>
      </c>
      <c r="CK15" s="20">
        <v>1</v>
      </c>
      <c r="CL15" s="20"/>
      <c r="CM15" s="20"/>
      <c r="CN15" s="20"/>
      <c r="CO15" s="20" t="s">
        <v>239</v>
      </c>
      <c r="CP15" s="20"/>
      <c r="CQ15" s="20"/>
      <c r="CR15" s="20"/>
      <c r="CS15" s="20"/>
      <c r="CT15" s="1" t="s">
        <v>771</v>
      </c>
      <c r="CU15" s="1">
        <v>0</v>
      </c>
      <c r="CV15" s="20"/>
      <c r="CW15" s="20"/>
      <c r="CX15" s="20"/>
      <c r="CY15" s="20" t="s">
        <v>243</v>
      </c>
      <c r="CZ15" s="20"/>
      <c r="DA15" s="20"/>
      <c r="DB15" s="20"/>
      <c r="DC15" s="20"/>
      <c r="DD15" s="20" t="s">
        <v>344</v>
      </c>
      <c r="DE15" s="20">
        <v>0</v>
      </c>
      <c r="DF15" s="20"/>
      <c r="DG15" s="20"/>
      <c r="DH15" s="20"/>
      <c r="DI15" s="20" t="s">
        <v>247</v>
      </c>
      <c r="DJ15" s="20">
        <v>1</v>
      </c>
      <c r="DK15" s="20"/>
      <c r="DL15" s="20"/>
      <c r="DM15" s="20"/>
      <c r="DN15" s="20" t="s">
        <v>890</v>
      </c>
      <c r="DO15" s="20">
        <v>1</v>
      </c>
      <c r="DP15" s="1">
        <v>54</v>
      </c>
      <c r="DQ15" s="1">
        <v>47</v>
      </c>
      <c r="DR15" s="20"/>
      <c r="DS15" s="20"/>
      <c r="DT15" s="1" t="s">
        <v>908</v>
      </c>
      <c r="DU15" s="20">
        <f t="shared" si="2"/>
        <v>0.87037037037037035</v>
      </c>
      <c r="DV15" s="20">
        <v>2</v>
      </c>
      <c r="DW15" s="20">
        <v>2</v>
      </c>
      <c r="DX15" s="20"/>
      <c r="DY15" s="20"/>
      <c r="DZ15" s="20" t="s">
        <v>909</v>
      </c>
      <c r="EA15" s="20">
        <f t="shared" si="4"/>
        <v>1</v>
      </c>
      <c r="EB15" s="1">
        <v>2</v>
      </c>
      <c r="EC15" s="1">
        <v>0</v>
      </c>
      <c r="ED15" s="20"/>
      <c r="EE15" s="20"/>
      <c r="EF15" s="1" t="s">
        <v>910</v>
      </c>
      <c r="EG15" s="20">
        <v>0.25</v>
      </c>
      <c r="EH15" s="20"/>
      <c r="EI15" s="20"/>
      <c r="EJ15" s="20"/>
      <c r="EK15" s="20" t="s">
        <v>520</v>
      </c>
      <c r="EL15" s="20">
        <v>0.25</v>
      </c>
      <c r="EM15" s="20"/>
      <c r="EN15" s="20"/>
      <c r="EO15" s="20"/>
      <c r="EP15" s="20" t="s">
        <v>307</v>
      </c>
      <c r="EQ15" s="20">
        <v>0</v>
      </c>
      <c r="ER15" s="20"/>
      <c r="ES15" s="20"/>
      <c r="ET15" s="20"/>
      <c r="EU15" s="20"/>
      <c r="EV15" s="20" t="s">
        <v>318</v>
      </c>
      <c r="EW15" s="20"/>
      <c r="EX15" s="20"/>
      <c r="EY15" s="20"/>
      <c r="EZ15" s="20"/>
      <c r="FA15" s="20" t="s">
        <v>261</v>
      </c>
      <c r="FB15" s="20">
        <v>1</v>
      </c>
      <c r="FC15" s="20"/>
      <c r="FD15" s="20"/>
      <c r="FE15" s="20"/>
      <c r="FF15" s="20" t="s">
        <v>263</v>
      </c>
      <c r="FG15" s="20">
        <v>1</v>
      </c>
      <c r="FH15" s="20"/>
      <c r="FI15" s="20"/>
      <c r="FJ15" s="20"/>
      <c r="FK15" s="20" t="s">
        <v>511</v>
      </c>
      <c r="FL15" s="20">
        <v>1</v>
      </c>
      <c r="FM15" s="20"/>
      <c r="FN15" s="20"/>
      <c r="FO15" s="20"/>
      <c r="FP15" s="20" t="s">
        <v>895</v>
      </c>
      <c r="FQ15" s="20">
        <v>1</v>
      </c>
      <c r="FR15" s="20"/>
      <c r="FS15" s="20"/>
      <c r="FT15" s="20"/>
      <c r="FU15" s="20" t="s">
        <v>268</v>
      </c>
      <c r="FV15" s="20"/>
      <c r="FW15" s="20"/>
      <c r="FX15" s="20"/>
      <c r="FY15" s="20"/>
      <c r="FZ15" s="20" t="s">
        <v>268</v>
      </c>
      <c r="GA15" s="20"/>
      <c r="GB15" s="20"/>
      <c r="GC15" s="20"/>
      <c r="GD15" s="20"/>
      <c r="GE15" s="20" t="s">
        <v>896</v>
      </c>
      <c r="GF15" s="20"/>
      <c r="GG15" s="20"/>
      <c r="GH15" s="20"/>
      <c r="GI15" s="20"/>
      <c r="GJ15" s="20" t="s">
        <v>274</v>
      </c>
      <c r="GK15" s="20"/>
      <c r="GN15" s="20"/>
      <c r="GO15" s="20"/>
      <c r="GP15" s="1" t="s">
        <v>911</v>
      </c>
      <c r="GR15" s="20"/>
      <c r="GS15" s="20"/>
      <c r="GT15" s="20"/>
      <c r="GU15" s="20" t="s">
        <v>898</v>
      </c>
      <c r="GV15" s="20">
        <v>0.75</v>
      </c>
      <c r="GW15" s="20">
        <f t="shared" si="3"/>
        <v>67.914653784218999</v>
      </c>
    </row>
    <row r="16" spans="1:205" ht="75" x14ac:dyDescent="0.25">
      <c r="A16" t="s">
        <v>482</v>
      </c>
      <c r="B16" s="10" t="s">
        <v>481</v>
      </c>
      <c r="C16" s="1">
        <v>2</v>
      </c>
      <c r="D16" s="1">
        <v>1</v>
      </c>
      <c r="G16" s="19" t="s">
        <v>530</v>
      </c>
      <c r="H16" s="20">
        <f>D16/C16</f>
        <v>0.5</v>
      </c>
      <c r="I16" s="19">
        <v>1</v>
      </c>
      <c r="J16" s="19">
        <v>1</v>
      </c>
      <c r="K16" s="19"/>
      <c r="L16" s="19"/>
      <c r="M16" s="20" t="s">
        <v>531</v>
      </c>
      <c r="N16" s="20">
        <f xml:space="preserve"> J16/I16</f>
        <v>1</v>
      </c>
      <c r="O16" s="20">
        <v>0</v>
      </c>
      <c r="P16" s="20">
        <v>0</v>
      </c>
      <c r="Q16" s="20"/>
      <c r="R16" s="20"/>
      <c r="S16" s="20" t="s">
        <v>212</v>
      </c>
      <c r="T16" s="20"/>
      <c r="U16" s="20">
        <v>0</v>
      </c>
      <c r="V16" s="20">
        <v>0</v>
      </c>
      <c r="W16" s="20"/>
      <c r="X16" s="20"/>
      <c r="Y16" s="20" t="s">
        <v>212</v>
      </c>
      <c r="Z16" s="20"/>
      <c r="AA16" s="20">
        <v>0</v>
      </c>
      <c r="AB16" s="20">
        <v>0</v>
      </c>
      <c r="AC16" s="20"/>
      <c r="AD16" s="20"/>
      <c r="AE16" s="20" t="s">
        <v>216</v>
      </c>
      <c r="AF16" s="20"/>
      <c r="AG16" s="20">
        <v>0</v>
      </c>
      <c r="AH16" s="20">
        <v>0</v>
      </c>
      <c r="AI16" s="20"/>
      <c r="AJ16" s="20"/>
      <c r="AK16" s="20" t="s">
        <v>212</v>
      </c>
      <c r="AP16" s="20" t="s">
        <v>1023</v>
      </c>
      <c r="AQ16" s="20">
        <v>0.25</v>
      </c>
      <c r="AU16" s="20" t="s">
        <v>301</v>
      </c>
      <c r="AV16" s="20">
        <v>1</v>
      </c>
      <c r="AZ16" s="20" t="s">
        <v>342</v>
      </c>
      <c r="BA16" s="20">
        <v>1</v>
      </c>
      <c r="BE16" s="19" t="s">
        <v>391</v>
      </c>
      <c r="BF16" s="19">
        <v>0.75</v>
      </c>
      <c r="BJ16" s="1" t="s">
        <v>764</v>
      </c>
      <c r="BO16" t="s">
        <v>391</v>
      </c>
      <c r="BP16">
        <v>0.75</v>
      </c>
      <c r="BT16" s="19" t="s">
        <v>483</v>
      </c>
      <c r="BU16" s="19">
        <v>1</v>
      </c>
      <c r="BY16" s="20" t="s">
        <v>899</v>
      </c>
      <c r="BZ16" s="20">
        <v>0.5</v>
      </c>
      <c r="CA16">
        <v>33</v>
      </c>
      <c r="CB16">
        <v>33</v>
      </c>
      <c r="CE16" t="s">
        <v>770</v>
      </c>
      <c r="CF16" s="2">
        <f t="shared" si="1"/>
        <v>1</v>
      </c>
      <c r="CJ16" t="s">
        <v>315</v>
      </c>
      <c r="CK16">
        <v>1</v>
      </c>
      <c r="CO16" s="20" t="s">
        <v>239</v>
      </c>
      <c r="CT16" s="20" t="s">
        <v>283</v>
      </c>
      <c r="CY16" s="19" t="s">
        <v>364</v>
      </c>
      <c r="DD16" s="20" t="s">
        <v>344</v>
      </c>
      <c r="DE16" s="20">
        <v>0</v>
      </c>
      <c r="DI16" s="20" t="s">
        <v>247</v>
      </c>
      <c r="DJ16" s="20">
        <v>1</v>
      </c>
      <c r="DN16" s="20" t="s">
        <v>891</v>
      </c>
      <c r="DO16" s="20">
        <v>1</v>
      </c>
      <c r="DP16" s="19">
        <v>10</v>
      </c>
      <c r="DQ16" s="19">
        <v>9</v>
      </c>
      <c r="DR16" s="19"/>
      <c r="DS16" s="19"/>
      <c r="DT16" s="19" t="s">
        <v>532</v>
      </c>
      <c r="DU16" s="20">
        <f t="shared" si="2"/>
        <v>0.9</v>
      </c>
      <c r="DV16" s="20">
        <v>2</v>
      </c>
      <c r="DW16" s="20">
        <v>0</v>
      </c>
      <c r="DX16" s="20"/>
      <c r="DY16" s="20"/>
      <c r="DZ16" s="20" t="s">
        <v>346</v>
      </c>
      <c r="EA16" s="20">
        <v>0</v>
      </c>
      <c r="EB16" s="1">
        <v>21</v>
      </c>
      <c r="EC16" s="1">
        <v>21</v>
      </c>
      <c r="EF16" s="20" t="s">
        <v>347</v>
      </c>
      <c r="EG16" s="20">
        <v>0.5</v>
      </c>
      <c r="EK16" s="2" t="s">
        <v>520</v>
      </c>
      <c r="EL16" s="20">
        <v>0.25</v>
      </c>
      <c r="EP16" s="20" t="s">
        <v>307</v>
      </c>
      <c r="EQ16" s="20">
        <v>0</v>
      </c>
      <c r="EV16" s="20" t="s">
        <v>318</v>
      </c>
      <c r="FA16" s="20" t="s">
        <v>261</v>
      </c>
      <c r="FB16" s="20">
        <v>1</v>
      </c>
      <c r="FF16" s="20" t="s">
        <v>263</v>
      </c>
      <c r="FG16" s="20">
        <v>1</v>
      </c>
      <c r="FK16" s="20" t="s">
        <v>348</v>
      </c>
      <c r="FL16" s="20">
        <v>0</v>
      </c>
      <c r="FP16" s="20" t="s">
        <v>349</v>
      </c>
      <c r="FQ16" s="20">
        <v>0</v>
      </c>
      <c r="FU16" s="19" t="s">
        <v>787</v>
      </c>
      <c r="FV16" s="19">
        <v>0.5</v>
      </c>
      <c r="FZ16" s="19" t="s">
        <v>901</v>
      </c>
      <c r="GA16" s="19">
        <v>0.5</v>
      </c>
      <c r="GE16" s="20" t="s">
        <v>900</v>
      </c>
      <c r="GF16" s="20">
        <v>0.5</v>
      </c>
      <c r="GJ16" s="20" t="s">
        <v>274</v>
      </c>
      <c r="GL16">
        <v>673</v>
      </c>
      <c r="GM16">
        <v>163</v>
      </c>
      <c r="GP16" t="s">
        <v>484</v>
      </c>
      <c r="GQ16">
        <f>(GL16-GM16)/GL16</f>
        <v>0.7578008915304606</v>
      </c>
      <c r="GU16" t="s">
        <v>360</v>
      </c>
      <c r="GV16" s="2">
        <v>0.75</v>
      </c>
      <c r="GW16" s="2">
        <f t="shared" si="3"/>
        <v>62.170717469751644</v>
      </c>
    </row>
    <row r="17" spans="1:205" ht="75" x14ac:dyDescent="0.25">
      <c r="A17" t="s">
        <v>517</v>
      </c>
      <c r="B17" s="10" t="s">
        <v>649</v>
      </c>
      <c r="C17" s="2">
        <v>1</v>
      </c>
      <c r="D17" s="2">
        <v>0</v>
      </c>
      <c r="E17" s="2"/>
      <c r="F17" s="2"/>
      <c r="G17" s="2" t="s">
        <v>341</v>
      </c>
      <c r="H17" s="2">
        <f>D17/C17</f>
        <v>0</v>
      </c>
      <c r="I17" s="2">
        <v>0</v>
      </c>
      <c r="J17" s="2">
        <v>0</v>
      </c>
      <c r="K17" s="2"/>
      <c r="L17" s="2"/>
      <c r="M17" s="2" t="s">
        <v>209</v>
      </c>
      <c r="N17" s="2"/>
      <c r="O17" s="2">
        <v>0</v>
      </c>
      <c r="P17" s="2">
        <v>0</v>
      </c>
      <c r="Q17" s="2"/>
      <c r="R17" s="2"/>
      <c r="S17" s="2" t="s">
        <v>212</v>
      </c>
      <c r="T17" s="2"/>
      <c r="U17" s="2">
        <v>0</v>
      </c>
      <c r="V17" s="2">
        <v>0</v>
      </c>
      <c r="W17" s="2"/>
      <c r="X17" s="2"/>
      <c r="Y17" s="2" t="s">
        <v>212</v>
      </c>
      <c r="Z17" s="2"/>
      <c r="AA17" s="2">
        <v>0</v>
      </c>
      <c r="AB17" s="2">
        <v>0</v>
      </c>
      <c r="AC17" s="2"/>
      <c r="AD17" s="2"/>
      <c r="AE17" s="2" t="s">
        <v>216</v>
      </c>
      <c r="AF17" s="2"/>
      <c r="AG17" s="2">
        <v>0</v>
      </c>
      <c r="AH17" s="2">
        <v>0</v>
      </c>
      <c r="AI17" s="2"/>
      <c r="AJ17" s="2"/>
      <c r="AK17" s="2" t="s">
        <v>212</v>
      </c>
      <c r="AP17" t="s">
        <v>518</v>
      </c>
      <c r="AQ17">
        <v>0.25</v>
      </c>
      <c r="AU17" s="2" t="s">
        <v>301</v>
      </c>
      <c r="AV17" s="2">
        <v>1</v>
      </c>
      <c r="AW17" s="2"/>
      <c r="AX17" s="2"/>
      <c r="AY17" s="2"/>
      <c r="AZ17" s="2" t="s">
        <v>342</v>
      </c>
      <c r="BA17" s="2">
        <v>1</v>
      </c>
      <c r="BE17" s="20" t="s">
        <v>391</v>
      </c>
      <c r="BF17" s="20">
        <v>0.75</v>
      </c>
      <c r="BG17" s="2"/>
      <c r="BH17" s="2"/>
      <c r="BI17" s="2"/>
      <c r="BJ17" s="1" t="s">
        <v>764</v>
      </c>
      <c r="BK17" s="2"/>
      <c r="BL17" s="2"/>
      <c r="BM17" s="2"/>
      <c r="BN17" s="2"/>
      <c r="BO17" s="2" t="s">
        <v>313</v>
      </c>
      <c r="BP17" s="2">
        <v>1</v>
      </c>
      <c r="BQ17" s="2"/>
      <c r="BR17" s="2"/>
      <c r="BS17" s="2"/>
      <c r="BT17" s="20" t="s">
        <v>372</v>
      </c>
      <c r="BU17" s="20">
        <v>0.75</v>
      </c>
      <c r="BY17" t="s">
        <v>232</v>
      </c>
      <c r="BZ17">
        <v>1</v>
      </c>
      <c r="CA17">
        <v>29</v>
      </c>
      <c r="CB17">
        <v>29</v>
      </c>
      <c r="CE17" t="s">
        <v>519</v>
      </c>
      <c r="CF17" s="2">
        <f t="shared" si="1"/>
        <v>1</v>
      </c>
      <c r="CJ17" s="2" t="s">
        <v>315</v>
      </c>
      <c r="CK17" s="2">
        <v>1</v>
      </c>
      <c r="CL17" s="2"/>
      <c r="CM17" s="2"/>
      <c r="CN17" s="2"/>
      <c r="CO17" s="2" t="s">
        <v>239</v>
      </c>
      <c r="CP17" s="2"/>
      <c r="CQ17" s="2"/>
      <c r="CR17" s="2"/>
      <c r="CS17" s="2"/>
      <c r="CT17" s="2" t="s">
        <v>283</v>
      </c>
      <c r="CU17" s="2"/>
      <c r="CV17" s="2"/>
      <c r="CW17" s="2"/>
      <c r="CX17" s="2"/>
      <c r="CY17" s="2" t="s">
        <v>243</v>
      </c>
      <c r="CZ17" s="2"/>
      <c r="DA17" s="2"/>
      <c r="DB17" s="2"/>
      <c r="DC17" s="2"/>
      <c r="DD17" s="2" t="s">
        <v>344</v>
      </c>
      <c r="DE17" s="2">
        <v>0</v>
      </c>
      <c r="DF17" s="2"/>
      <c r="DG17" s="2"/>
      <c r="DH17" s="2"/>
      <c r="DI17" s="2" t="s">
        <v>247</v>
      </c>
      <c r="DJ17" s="2">
        <v>1</v>
      </c>
      <c r="DK17" s="2"/>
      <c r="DL17" s="2"/>
      <c r="DM17" s="2"/>
      <c r="DN17" s="20" t="s">
        <v>891</v>
      </c>
      <c r="DO17" s="2">
        <v>1</v>
      </c>
      <c r="DP17" s="2">
        <v>7</v>
      </c>
      <c r="DQ17" s="2">
        <v>6</v>
      </c>
      <c r="DR17" s="2"/>
      <c r="DS17" s="2"/>
      <c r="DT17" s="2" t="s">
        <v>345</v>
      </c>
      <c r="DU17" s="2">
        <f t="shared" si="2"/>
        <v>0.8571428571428571</v>
      </c>
      <c r="DV17" s="2">
        <v>2</v>
      </c>
      <c r="DW17" s="2">
        <v>0</v>
      </c>
      <c r="DX17" s="2"/>
      <c r="DY17" s="2"/>
      <c r="DZ17" s="2" t="s">
        <v>346</v>
      </c>
      <c r="EA17" s="2">
        <v>0</v>
      </c>
      <c r="EB17">
        <v>22</v>
      </c>
      <c r="EC17">
        <v>22</v>
      </c>
      <c r="EF17" s="2" t="s">
        <v>347</v>
      </c>
      <c r="EG17" s="2">
        <v>0.5</v>
      </c>
      <c r="EK17" s="2" t="s">
        <v>520</v>
      </c>
      <c r="EL17" s="20">
        <v>0.25</v>
      </c>
      <c r="EP17" s="2" t="s">
        <v>307</v>
      </c>
      <c r="EQ17" s="2">
        <v>0</v>
      </c>
      <c r="ER17" s="2"/>
      <c r="ES17" s="2"/>
      <c r="ET17" s="2"/>
      <c r="EU17" s="2"/>
      <c r="EV17" s="2" t="s">
        <v>318</v>
      </c>
      <c r="FA17" s="2" t="s">
        <v>261</v>
      </c>
      <c r="FB17" s="2">
        <v>1</v>
      </c>
      <c r="FC17" s="2"/>
      <c r="FD17" s="2"/>
      <c r="FE17" s="2"/>
      <c r="FF17" s="2" t="s">
        <v>263</v>
      </c>
      <c r="FG17" s="2">
        <v>1</v>
      </c>
      <c r="FK17" s="2" t="s">
        <v>348</v>
      </c>
      <c r="FL17" s="2">
        <v>0</v>
      </c>
      <c r="FM17" s="2"/>
      <c r="FN17" s="2"/>
      <c r="FO17" s="2"/>
      <c r="FP17" s="2" t="s">
        <v>349</v>
      </c>
      <c r="FQ17" s="2">
        <v>0</v>
      </c>
      <c r="FR17" s="2"/>
      <c r="FS17" s="2"/>
      <c r="FT17" s="2"/>
      <c r="FU17" s="19" t="s">
        <v>787</v>
      </c>
      <c r="FV17" s="19">
        <v>0.5</v>
      </c>
      <c r="FZ17" s="19" t="s">
        <v>901</v>
      </c>
      <c r="GA17" s="19">
        <v>0.75</v>
      </c>
      <c r="GE17" s="20" t="s">
        <v>900</v>
      </c>
      <c r="GF17" s="20">
        <v>0.5</v>
      </c>
      <c r="GJ17" s="2" t="s">
        <v>274</v>
      </c>
      <c r="GL17">
        <v>612</v>
      </c>
      <c r="GM17">
        <v>133</v>
      </c>
      <c r="GP17" t="s">
        <v>863</v>
      </c>
      <c r="GQ17">
        <f>(GL17-GM17)/GL17</f>
        <v>0.7826797385620915</v>
      </c>
      <c r="GU17" s="2" t="s">
        <v>360</v>
      </c>
      <c r="GV17" s="2">
        <v>0.75</v>
      </c>
      <c r="GW17" s="2">
        <f t="shared" si="3"/>
        <v>61.628972576684994</v>
      </c>
    </row>
    <row r="18" spans="1:205" ht="75" x14ac:dyDescent="0.25">
      <c r="A18" t="s">
        <v>617</v>
      </c>
      <c r="B18" s="10" t="s">
        <v>618</v>
      </c>
      <c r="C18" s="20">
        <v>2</v>
      </c>
      <c r="D18" s="20">
        <v>1</v>
      </c>
      <c r="G18" s="20" t="s">
        <v>341</v>
      </c>
      <c r="H18" s="20">
        <f>D18/C18</f>
        <v>0.5</v>
      </c>
      <c r="I18" s="19">
        <v>1</v>
      </c>
      <c r="J18" s="19">
        <v>1</v>
      </c>
      <c r="K18" s="19"/>
      <c r="L18" s="19"/>
      <c r="M18" s="20" t="s">
        <v>1025</v>
      </c>
      <c r="N18" s="20">
        <f xml:space="preserve"> J18/I18</f>
        <v>1</v>
      </c>
      <c r="O18" s="20">
        <v>0</v>
      </c>
      <c r="P18" s="20">
        <v>0</v>
      </c>
      <c r="Q18" s="20"/>
      <c r="R18" s="20"/>
      <c r="S18" s="20" t="s">
        <v>212</v>
      </c>
      <c r="T18" s="20"/>
      <c r="U18" s="20">
        <v>0</v>
      </c>
      <c r="V18" s="20">
        <v>0</v>
      </c>
      <c r="W18" s="20"/>
      <c r="X18" s="20"/>
      <c r="Y18" s="20" t="s">
        <v>212</v>
      </c>
      <c r="Z18" s="20"/>
      <c r="AA18" s="20">
        <v>0</v>
      </c>
      <c r="AB18" s="20">
        <v>0</v>
      </c>
      <c r="AC18" s="20"/>
      <c r="AD18" s="20"/>
      <c r="AE18" s="20" t="s">
        <v>216</v>
      </c>
      <c r="AF18" s="20"/>
      <c r="AG18" s="20">
        <v>0</v>
      </c>
      <c r="AH18" s="20">
        <v>0</v>
      </c>
      <c r="AI18" s="20"/>
      <c r="AJ18" s="20"/>
      <c r="AK18" s="20" t="s">
        <v>212</v>
      </c>
      <c r="AP18" t="s">
        <v>1034</v>
      </c>
      <c r="AQ18">
        <v>0.25</v>
      </c>
      <c r="AU18" s="20" t="s">
        <v>301</v>
      </c>
      <c r="AV18" s="20">
        <v>1</v>
      </c>
      <c r="AZ18" s="20" t="s">
        <v>342</v>
      </c>
      <c r="BA18" s="20">
        <v>1</v>
      </c>
      <c r="BE18" s="19" t="s">
        <v>391</v>
      </c>
      <c r="BF18" s="19">
        <v>0.75</v>
      </c>
      <c r="BJ18" s="1" t="s">
        <v>764</v>
      </c>
      <c r="BO18" t="s">
        <v>391</v>
      </c>
      <c r="BP18">
        <v>0.75</v>
      </c>
      <c r="BT18" s="19" t="s">
        <v>392</v>
      </c>
      <c r="BU18" s="19">
        <v>1</v>
      </c>
      <c r="BY18" s="20" t="s">
        <v>899</v>
      </c>
      <c r="BZ18" s="20">
        <v>0.5</v>
      </c>
      <c r="CA18">
        <v>33</v>
      </c>
      <c r="CB18">
        <v>33</v>
      </c>
      <c r="CE18" t="s">
        <v>770</v>
      </c>
      <c r="CF18">
        <v>1</v>
      </c>
      <c r="CJ18" t="s">
        <v>315</v>
      </c>
      <c r="CK18">
        <v>1</v>
      </c>
      <c r="CO18" s="20" t="s">
        <v>239</v>
      </c>
      <c r="CT18" s="20" t="s">
        <v>283</v>
      </c>
      <c r="CY18" t="s">
        <v>243</v>
      </c>
      <c r="DD18" s="20" t="s">
        <v>344</v>
      </c>
      <c r="DE18" s="20">
        <v>0</v>
      </c>
      <c r="DI18" s="20" t="s">
        <v>247</v>
      </c>
      <c r="DJ18" s="20">
        <v>1</v>
      </c>
      <c r="DN18" s="20" t="s">
        <v>891</v>
      </c>
      <c r="DO18" s="20">
        <v>1</v>
      </c>
      <c r="DP18" s="20">
        <v>10</v>
      </c>
      <c r="DQ18" s="20">
        <v>9</v>
      </c>
      <c r="DT18" s="19" t="s">
        <v>532</v>
      </c>
      <c r="DU18" s="20">
        <f t="shared" si="2"/>
        <v>0.9</v>
      </c>
      <c r="DV18" s="20">
        <v>2</v>
      </c>
      <c r="DW18" s="20">
        <v>0</v>
      </c>
      <c r="DX18" s="20"/>
      <c r="DY18" s="20"/>
      <c r="DZ18" s="20" t="s">
        <v>346</v>
      </c>
      <c r="EA18" s="20">
        <v>0</v>
      </c>
      <c r="EB18">
        <v>23</v>
      </c>
      <c r="EC18">
        <v>23</v>
      </c>
      <c r="EF18" s="20" t="s">
        <v>1036</v>
      </c>
      <c r="EG18" s="20">
        <v>0.5</v>
      </c>
      <c r="EK18" s="20" t="s">
        <v>520</v>
      </c>
      <c r="EL18" s="20">
        <v>0.25</v>
      </c>
      <c r="EP18" s="20" t="s">
        <v>307</v>
      </c>
      <c r="EQ18" s="20">
        <v>0</v>
      </c>
      <c r="EV18" s="20" t="s">
        <v>318</v>
      </c>
      <c r="FA18" s="20" t="s">
        <v>261</v>
      </c>
      <c r="FB18" s="20">
        <v>1</v>
      </c>
      <c r="FF18" s="20" t="s">
        <v>263</v>
      </c>
      <c r="FG18" s="20">
        <v>1</v>
      </c>
      <c r="FK18" s="20" t="s">
        <v>1037</v>
      </c>
      <c r="FL18" s="20">
        <v>0</v>
      </c>
      <c r="FP18" s="20" t="s">
        <v>349</v>
      </c>
      <c r="FQ18" s="20">
        <v>0</v>
      </c>
      <c r="FU18" s="19" t="s">
        <v>787</v>
      </c>
      <c r="FV18" s="19">
        <v>0.5</v>
      </c>
      <c r="FZ18" s="19" t="s">
        <v>901</v>
      </c>
      <c r="GA18" s="19">
        <v>0.75</v>
      </c>
      <c r="GE18" s="20" t="s">
        <v>900</v>
      </c>
      <c r="GF18" s="20">
        <v>0.5</v>
      </c>
      <c r="GJ18" s="20" t="s">
        <v>274</v>
      </c>
      <c r="GL18">
        <v>655</v>
      </c>
      <c r="GM18">
        <v>200</v>
      </c>
      <c r="GP18" t="s">
        <v>619</v>
      </c>
      <c r="GQ18">
        <f>(GL18-GM18)/GL18</f>
        <v>0.69465648854961837</v>
      </c>
      <c r="GU18" t="s">
        <v>360</v>
      </c>
      <c r="GV18" s="2">
        <v>0.75</v>
      </c>
      <c r="GW18" s="2">
        <f t="shared" si="3"/>
        <v>62.838058887677207</v>
      </c>
    </row>
    <row r="19" spans="1:205" ht="75" x14ac:dyDescent="0.25">
      <c r="A19" t="s">
        <v>620</v>
      </c>
      <c r="B19" s="10" t="s">
        <v>621</v>
      </c>
      <c r="C19">
        <v>2</v>
      </c>
      <c r="D19">
        <v>1</v>
      </c>
      <c r="G19" s="20" t="s">
        <v>341</v>
      </c>
      <c r="H19" s="20">
        <f>D19/C19</f>
        <v>0.5</v>
      </c>
      <c r="I19" s="19">
        <v>1</v>
      </c>
      <c r="J19" s="19">
        <v>1</v>
      </c>
      <c r="K19" s="19"/>
      <c r="L19" s="19"/>
      <c r="M19" s="20" t="s">
        <v>1025</v>
      </c>
      <c r="N19" s="20">
        <f xml:space="preserve"> J19/I19</f>
        <v>1</v>
      </c>
      <c r="O19" s="20">
        <v>0</v>
      </c>
      <c r="P19" s="20">
        <v>0</v>
      </c>
      <c r="Q19" s="20"/>
      <c r="R19" s="20"/>
      <c r="S19" s="20" t="s">
        <v>212</v>
      </c>
      <c r="T19" s="20"/>
      <c r="U19" s="20">
        <v>0</v>
      </c>
      <c r="V19" s="20">
        <v>0</v>
      </c>
      <c r="W19" s="20"/>
      <c r="X19" s="20"/>
      <c r="Y19" s="20" t="s">
        <v>212</v>
      </c>
      <c r="Z19" s="20"/>
      <c r="AA19" s="20">
        <v>0</v>
      </c>
      <c r="AB19" s="20">
        <v>0</v>
      </c>
      <c r="AC19" s="20"/>
      <c r="AD19" s="20"/>
      <c r="AE19" s="20" t="s">
        <v>216</v>
      </c>
      <c r="AF19" s="20"/>
      <c r="AG19" s="20">
        <v>0</v>
      </c>
      <c r="AH19" s="20">
        <v>0</v>
      </c>
      <c r="AI19" s="20"/>
      <c r="AJ19" s="20"/>
      <c r="AK19" s="20" t="s">
        <v>212</v>
      </c>
      <c r="AP19" s="19" t="s">
        <v>1034</v>
      </c>
      <c r="AQ19" s="19">
        <v>0.25</v>
      </c>
      <c r="AU19" s="20" t="s">
        <v>301</v>
      </c>
      <c r="AV19" s="20">
        <v>1</v>
      </c>
      <c r="AZ19" s="20" t="s">
        <v>342</v>
      </c>
      <c r="BA19" s="20">
        <v>1</v>
      </c>
      <c r="BE19" s="19" t="s">
        <v>391</v>
      </c>
      <c r="BF19" s="19">
        <v>0.75</v>
      </c>
      <c r="BJ19" s="1" t="s">
        <v>764</v>
      </c>
      <c r="BO19" t="s">
        <v>391</v>
      </c>
      <c r="BP19">
        <v>0.75</v>
      </c>
      <c r="BT19" s="19" t="s">
        <v>622</v>
      </c>
      <c r="BU19" s="19">
        <v>1</v>
      </c>
      <c r="BY19" s="20" t="s">
        <v>899</v>
      </c>
      <c r="BZ19" s="20">
        <v>0.5</v>
      </c>
      <c r="CA19">
        <v>33</v>
      </c>
      <c r="CB19">
        <v>33</v>
      </c>
      <c r="CE19" s="19" t="s">
        <v>770</v>
      </c>
      <c r="CF19">
        <v>1</v>
      </c>
      <c r="CJ19" t="s">
        <v>315</v>
      </c>
      <c r="CK19">
        <v>1</v>
      </c>
      <c r="CO19" s="20" t="s">
        <v>239</v>
      </c>
      <c r="CT19" s="20" t="s">
        <v>283</v>
      </c>
      <c r="CY19" t="s">
        <v>243</v>
      </c>
      <c r="DD19" s="20" t="s">
        <v>344</v>
      </c>
      <c r="DE19" s="20">
        <v>0</v>
      </c>
      <c r="DI19" s="20" t="s">
        <v>247</v>
      </c>
      <c r="DJ19" s="20">
        <v>1</v>
      </c>
      <c r="DN19" s="20" t="s">
        <v>891</v>
      </c>
      <c r="DO19" s="20">
        <v>1</v>
      </c>
      <c r="DP19" s="20">
        <v>10</v>
      </c>
      <c r="DQ19" s="20">
        <v>9</v>
      </c>
      <c r="DT19" s="19" t="s">
        <v>532</v>
      </c>
      <c r="DU19" s="20">
        <f t="shared" si="2"/>
        <v>0.9</v>
      </c>
      <c r="DV19" s="20">
        <v>2</v>
      </c>
      <c r="DW19" s="20">
        <v>0</v>
      </c>
      <c r="DX19" s="20"/>
      <c r="DY19" s="20"/>
      <c r="DZ19" s="20" t="s">
        <v>346</v>
      </c>
      <c r="EA19" s="20">
        <v>0</v>
      </c>
      <c r="EB19">
        <v>23</v>
      </c>
      <c r="EC19">
        <v>23</v>
      </c>
      <c r="EF19" s="20" t="s">
        <v>1036</v>
      </c>
      <c r="EG19" s="20">
        <v>0.5</v>
      </c>
      <c r="EK19" s="20" t="s">
        <v>520</v>
      </c>
      <c r="EL19" s="20">
        <v>0.25</v>
      </c>
      <c r="EP19" s="20" t="s">
        <v>307</v>
      </c>
      <c r="EQ19" s="20">
        <v>0</v>
      </c>
      <c r="EV19" s="20" t="s">
        <v>318</v>
      </c>
      <c r="FA19" s="20" t="s">
        <v>261</v>
      </c>
      <c r="FB19" s="20">
        <v>1</v>
      </c>
      <c r="FF19" s="20" t="s">
        <v>263</v>
      </c>
      <c r="FG19" s="20">
        <v>1</v>
      </c>
      <c r="FK19" s="20" t="s">
        <v>1037</v>
      </c>
      <c r="FL19" s="20">
        <v>0</v>
      </c>
      <c r="FP19" s="20" t="s">
        <v>349</v>
      </c>
      <c r="FQ19" s="20">
        <v>0</v>
      </c>
      <c r="FU19" s="19" t="s">
        <v>787</v>
      </c>
      <c r="FV19" s="19">
        <v>0.5</v>
      </c>
      <c r="FZ19" s="19" t="s">
        <v>901</v>
      </c>
      <c r="GA19" s="19">
        <v>0.75</v>
      </c>
      <c r="GE19" s="20" t="s">
        <v>900</v>
      </c>
      <c r="GF19" s="20">
        <v>0.5</v>
      </c>
      <c r="GJ19" s="20" t="s">
        <v>274</v>
      </c>
      <c r="GL19">
        <v>660</v>
      </c>
      <c r="GM19">
        <v>201</v>
      </c>
      <c r="GP19" t="s">
        <v>623</v>
      </c>
      <c r="GQ19">
        <f>(GL19-GM19)/GL19</f>
        <v>0.69545454545454544</v>
      </c>
      <c r="GU19" t="s">
        <v>360</v>
      </c>
      <c r="GV19" s="2">
        <v>0.75</v>
      </c>
      <c r="GW19" s="2">
        <f t="shared" si="3"/>
        <v>62.840909090909079</v>
      </c>
    </row>
    <row r="20" spans="1:205" ht="75" x14ac:dyDescent="0.25">
      <c r="A20" t="s">
        <v>1022</v>
      </c>
      <c r="B20" s="10" t="s">
        <v>624</v>
      </c>
      <c r="C20">
        <v>2</v>
      </c>
      <c r="D20">
        <v>1</v>
      </c>
      <c r="G20" s="20" t="s">
        <v>341</v>
      </c>
      <c r="H20" s="20">
        <f>D20/C20</f>
        <v>0.5</v>
      </c>
      <c r="I20" s="19">
        <v>1</v>
      </c>
      <c r="J20" s="19">
        <v>1</v>
      </c>
      <c r="K20" s="19"/>
      <c r="L20" s="19"/>
      <c r="M20" s="20" t="s">
        <v>1025</v>
      </c>
      <c r="N20" s="20">
        <f xml:space="preserve"> J20/I20</f>
        <v>1</v>
      </c>
      <c r="O20" s="20">
        <v>0</v>
      </c>
      <c r="P20" s="20">
        <v>0</v>
      </c>
      <c r="Q20" s="20"/>
      <c r="R20" s="20"/>
      <c r="S20" s="20" t="s">
        <v>212</v>
      </c>
      <c r="T20" s="20"/>
      <c r="U20" s="20">
        <v>0</v>
      </c>
      <c r="V20" s="20">
        <v>0</v>
      </c>
      <c r="W20" s="20"/>
      <c r="X20" s="20"/>
      <c r="Y20" s="20" t="s">
        <v>212</v>
      </c>
      <c r="Z20" s="20"/>
      <c r="AA20" s="20">
        <v>0</v>
      </c>
      <c r="AB20" s="20">
        <v>0</v>
      </c>
      <c r="AC20" s="20"/>
      <c r="AD20" s="20"/>
      <c r="AE20" s="20" t="s">
        <v>216</v>
      </c>
      <c r="AF20" s="20"/>
      <c r="AG20" s="20">
        <v>0</v>
      </c>
      <c r="AH20" s="20">
        <v>0</v>
      </c>
      <c r="AI20" s="20"/>
      <c r="AJ20" s="20"/>
      <c r="AK20" s="20" t="s">
        <v>212</v>
      </c>
      <c r="AP20" s="19" t="s">
        <v>1034</v>
      </c>
      <c r="AQ20" s="19">
        <v>0.25</v>
      </c>
      <c r="AU20" s="20" t="s">
        <v>301</v>
      </c>
      <c r="AV20" s="20">
        <v>1</v>
      </c>
      <c r="AZ20" s="20" t="s">
        <v>342</v>
      </c>
      <c r="BA20" s="20">
        <v>1</v>
      </c>
      <c r="BE20" s="19" t="s">
        <v>391</v>
      </c>
      <c r="BF20" s="19">
        <v>0.75</v>
      </c>
      <c r="BJ20" s="1" t="s">
        <v>764</v>
      </c>
      <c r="BO20" t="s">
        <v>391</v>
      </c>
      <c r="BP20">
        <v>0.75</v>
      </c>
      <c r="BT20" s="19" t="s">
        <v>392</v>
      </c>
      <c r="BU20" s="19">
        <v>1</v>
      </c>
      <c r="BY20" s="20" t="s">
        <v>899</v>
      </c>
      <c r="BZ20" s="20">
        <v>0.5</v>
      </c>
      <c r="CA20">
        <v>34</v>
      </c>
      <c r="CB20">
        <v>34</v>
      </c>
      <c r="CE20" t="s">
        <v>1035</v>
      </c>
      <c r="CF20">
        <v>1</v>
      </c>
      <c r="CJ20" t="s">
        <v>315</v>
      </c>
      <c r="CK20">
        <v>1</v>
      </c>
      <c r="CO20" s="20" t="s">
        <v>239</v>
      </c>
      <c r="CT20" s="20" t="s">
        <v>283</v>
      </c>
      <c r="CY20" t="s">
        <v>243</v>
      </c>
      <c r="DD20" s="20" t="s">
        <v>344</v>
      </c>
      <c r="DE20" s="20">
        <v>0</v>
      </c>
      <c r="DI20" s="20" t="s">
        <v>247</v>
      </c>
      <c r="DJ20" s="20">
        <v>1</v>
      </c>
      <c r="DN20" s="20" t="s">
        <v>891</v>
      </c>
      <c r="DO20" s="20">
        <v>1</v>
      </c>
      <c r="DP20" s="20">
        <v>11</v>
      </c>
      <c r="DQ20" s="20">
        <v>10</v>
      </c>
      <c r="DT20" s="19" t="s">
        <v>532</v>
      </c>
      <c r="DU20" s="20">
        <f t="shared" si="2"/>
        <v>0.90909090909090906</v>
      </c>
      <c r="DV20" s="20">
        <v>2</v>
      </c>
      <c r="DW20" s="20">
        <v>0</v>
      </c>
      <c r="DX20" s="20"/>
      <c r="DY20" s="20"/>
      <c r="DZ20" s="20" t="s">
        <v>346</v>
      </c>
      <c r="EA20" s="20">
        <v>0</v>
      </c>
      <c r="EB20">
        <v>23</v>
      </c>
      <c r="EC20">
        <v>23</v>
      </c>
      <c r="EF20" s="20" t="s">
        <v>1036</v>
      </c>
      <c r="EG20" s="20">
        <v>0.5</v>
      </c>
      <c r="EK20" s="20" t="s">
        <v>520</v>
      </c>
      <c r="EL20" s="20">
        <v>0.25</v>
      </c>
      <c r="EP20" s="20" t="s">
        <v>307</v>
      </c>
      <c r="EQ20" s="20">
        <v>0</v>
      </c>
      <c r="EV20" s="20" t="s">
        <v>318</v>
      </c>
      <c r="FA20" s="20" t="s">
        <v>261</v>
      </c>
      <c r="FB20" s="20">
        <v>1</v>
      </c>
      <c r="FF20" s="20" t="s">
        <v>263</v>
      </c>
      <c r="FG20" s="20">
        <v>1</v>
      </c>
      <c r="FK20" s="20" t="s">
        <v>1037</v>
      </c>
      <c r="FL20" s="20">
        <v>0</v>
      </c>
      <c r="FP20" s="20" t="s">
        <v>349</v>
      </c>
      <c r="FQ20" s="20">
        <v>0</v>
      </c>
      <c r="FU20" s="19" t="s">
        <v>787</v>
      </c>
      <c r="FV20" s="19">
        <v>0.5</v>
      </c>
      <c r="FZ20" s="19" t="s">
        <v>901</v>
      </c>
      <c r="GA20" s="19">
        <v>0.75</v>
      </c>
      <c r="GE20" s="20" t="s">
        <v>900</v>
      </c>
      <c r="GF20" s="20">
        <v>0.5</v>
      </c>
      <c r="GJ20" s="20" t="s">
        <v>274</v>
      </c>
      <c r="GL20">
        <v>644</v>
      </c>
      <c r="GM20">
        <v>195</v>
      </c>
      <c r="GP20" t="s">
        <v>625</v>
      </c>
      <c r="GQ20">
        <f>(GL20-GM20)/GL20</f>
        <v>0.69720496894409933</v>
      </c>
      <c r="GU20" t="s">
        <v>360</v>
      </c>
      <c r="GV20" s="2">
        <v>0.75</v>
      </c>
      <c r="GW20" s="2">
        <f t="shared" si="3"/>
        <v>62.879628135839305</v>
      </c>
    </row>
    <row r="21" spans="1:205" x14ac:dyDescent="0.25">
      <c r="EL21" s="20"/>
      <c r="GW21" s="2"/>
    </row>
    <row r="22" spans="1:205" x14ac:dyDescent="0.25">
      <c r="A22" s="19" t="s">
        <v>779</v>
      </c>
      <c r="B22" s="19"/>
      <c r="C22" s="19"/>
      <c r="D22" s="19"/>
      <c r="E22" s="19"/>
      <c r="F22" s="19"/>
      <c r="G22" s="19"/>
      <c r="H22" s="20">
        <f>COUNTIF(H3:H20,1)</f>
        <v>0</v>
      </c>
      <c r="I22" s="19"/>
      <c r="J22" s="19"/>
      <c r="K22" s="19"/>
      <c r="L22" s="19"/>
      <c r="M22" s="19"/>
      <c r="N22" s="20">
        <f>COUNTIF(N3:N20,1)</f>
        <v>6</v>
      </c>
      <c r="O22" s="20"/>
      <c r="P22" s="20"/>
      <c r="Q22" s="20"/>
      <c r="R22" s="20"/>
      <c r="S22" s="20"/>
      <c r="T22" s="20">
        <f>COUNTIF(T3:T20,1)</f>
        <v>0</v>
      </c>
      <c r="U22" s="20"/>
      <c r="V22" s="20"/>
      <c r="W22" s="20"/>
      <c r="X22" s="20"/>
      <c r="Y22" s="20"/>
      <c r="Z22" s="20">
        <f>COUNTIF(Z3:Z20,1)</f>
        <v>0</v>
      </c>
      <c r="AA22" s="20"/>
      <c r="AB22" s="20"/>
      <c r="AC22" s="20"/>
      <c r="AD22" s="20"/>
      <c r="AE22" s="20"/>
      <c r="AF22" s="20">
        <f>COUNTIF(AF3:AF20,1)</f>
        <v>0</v>
      </c>
      <c r="AG22" s="20"/>
      <c r="AH22" s="20"/>
      <c r="AI22" s="20"/>
      <c r="AJ22" s="20"/>
      <c r="AK22" s="20"/>
      <c r="AL22" s="20">
        <f>COUNTIF(AL3:AL20,1)</f>
        <v>0</v>
      </c>
      <c r="AM22" s="20"/>
      <c r="AN22" s="20"/>
      <c r="AO22" s="20"/>
      <c r="AP22" s="20"/>
      <c r="AQ22" s="20">
        <f>COUNTIF(AQ3:AQ20,1)</f>
        <v>0</v>
      </c>
      <c r="AR22" s="20"/>
      <c r="AS22" s="20"/>
      <c r="AT22" s="20"/>
      <c r="AU22" s="20"/>
      <c r="AV22" s="20"/>
      <c r="AW22" s="20"/>
      <c r="AX22" s="20"/>
      <c r="AY22" s="20"/>
      <c r="AZ22" s="20"/>
      <c r="BA22" s="20">
        <f>COUNTIF(BA3:BA20,1)</f>
        <v>13</v>
      </c>
      <c r="BB22" s="20"/>
      <c r="BC22" s="20"/>
      <c r="BD22" s="20"/>
      <c r="BE22" s="20"/>
      <c r="BF22" s="20">
        <f>COUNTIF(BF3:BF20,1)</f>
        <v>1</v>
      </c>
      <c r="BG22" s="20"/>
      <c r="BH22" s="20"/>
      <c r="BI22" s="20"/>
      <c r="BJ22" s="20"/>
      <c r="BK22" s="20">
        <f>COUNTIF(BK3:BK20,1)</f>
        <v>1</v>
      </c>
      <c r="BL22" s="20"/>
      <c r="BM22" s="20"/>
      <c r="BN22" s="20"/>
      <c r="BO22" s="20"/>
      <c r="BP22" s="20">
        <f>COUNTIF(BP3:BP20,1)</f>
        <v>1</v>
      </c>
      <c r="BQ22" s="20"/>
      <c r="BR22" s="20"/>
      <c r="BS22" s="20"/>
      <c r="BT22" s="20"/>
      <c r="BU22" s="20">
        <f>COUNTIF(BU3:BU20,1)</f>
        <v>12</v>
      </c>
      <c r="BV22" s="20"/>
      <c r="BW22" s="20"/>
      <c r="BX22" s="20"/>
      <c r="BY22" s="20"/>
      <c r="BZ22" s="20">
        <f>COUNTIF(BZ3:BZ20,1)</f>
        <v>3</v>
      </c>
      <c r="CA22" s="20"/>
      <c r="CB22" s="20"/>
      <c r="CC22" s="20"/>
      <c r="CD22" s="20"/>
      <c r="CE22" s="20"/>
      <c r="CF22" s="20">
        <f>COUNTIF(CF3:CF20,1)</f>
        <v>18</v>
      </c>
      <c r="CG22" s="20"/>
      <c r="CH22" s="20"/>
      <c r="CI22" s="20"/>
      <c r="CJ22" s="20"/>
      <c r="CK22" s="20">
        <f>COUNTIF(CK3:CK20,1)</f>
        <v>18</v>
      </c>
      <c r="CL22" s="20"/>
      <c r="CM22" s="20"/>
      <c r="CN22" s="20"/>
      <c r="CO22" s="20"/>
      <c r="CP22" s="20">
        <f>COUNTIF(CP3:CP20,1)</f>
        <v>0</v>
      </c>
      <c r="CQ22" s="20"/>
      <c r="CR22" s="20"/>
      <c r="CS22" s="20"/>
      <c r="CT22" s="20"/>
      <c r="CU22" s="20">
        <f>COUNTIF(CU3:CU20,1)</f>
        <v>0</v>
      </c>
      <c r="CV22" s="20"/>
      <c r="CW22" s="20"/>
      <c r="CX22" s="20"/>
      <c r="CY22" s="20">
        <f>COUNTIF(CY3:CY20,1)</f>
        <v>0</v>
      </c>
      <c r="CZ22" s="20">
        <f>COUNTIF(CZ3:CZ20,1)</f>
        <v>0</v>
      </c>
      <c r="DA22" s="20"/>
      <c r="DB22" s="20"/>
      <c r="DC22" s="20"/>
      <c r="DD22" s="20"/>
      <c r="DE22" s="20">
        <f>COUNTIF(DE3:DE20,1)</f>
        <v>1</v>
      </c>
      <c r="DF22" s="20"/>
      <c r="DG22" s="20"/>
      <c r="DH22" s="20"/>
      <c r="DI22" s="20"/>
      <c r="DJ22" s="20">
        <f>COUNTIF(DJ3:DJ20,1)</f>
        <v>18</v>
      </c>
      <c r="DK22" s="20"/>
      <c r="DL22" s="20"/>
      <c r="DM22" s="20"/>
      <c r="DN22" s="20"/>
      <c r="DO22" s="20">
        <f>COUNTIF(DO3:DO20,1)</f>
        <v>17</v>
      </c>
      <c r="DP22" s="20"/>
      <c r="DQ22" s="20"/>
      <c r="DR22" s="20"/>
      <c r="DS22" s="20"/>
      <c r="DT22" s="20"/>
      <c r="DU22" s="20">
        <f>COUNTIF(DU3:DU20,1)</f>
        <v>0</v>
      </c>
      <c r="DV22" s="20"/>
      <c r="DW22" s="20"/>
      <c r="DX22" s="20"/>
      <c r="DY22" s="20"/>
      <c r="DZ22" s="20"/>
      <c r="EA22" s="20">
        <f>COUNTIF(EA3:EA20,1)</f>
        <v>10</v>
      </c>
      <c r="EB22" s="20"/>
      <c r="EC22" s="20"/>
      <c r="ED22" s="20"/>
      <c r="EE22" s="20"/>
      <c r="EF22" s="20"/>
      <c r="EG22" s="20">
        <f>COUNTIF(EG3:EG20,1)</f>
        <v>0</v>
      </c>
      <c r="EH22" s="20"/>
      <c r="EI22" s="20"/>
      <c r="EJ22" s="20"/>
      <c r="EK22" s="20"/>
      <c r="EL22" s="20">
        <f>COUNTIF(EL3:EL20,1)</f>
        <v>0</v>
      </c>
      <c r="EM22" s="20"/>
      <c r="EN22" s="20"/>
      <c r="EO22" s="20"/>
      <c r="EP22" s="20"/>
      <c r="EQ22" s="20">
        <f>COUNTIF(EQ3:EQ20,1)</f>
        <v>0</v>
      </c>
      <c r="ER22" s="20"/>
      <c r="ES22" s="20"/>
      <c r="ET22" s="20"/>
      <c r="EU22" s="20"/>
      <c r="EV22" s="20"/>
      <c r="EW22" s="20">
        <f>COUNTIF(EW3:EW20,1)</f>
        <v>0</v>
      </c>
      <c r="EX22" s="20"/>
      <c r="EY22" s="20"/>
      <c r="EZ22" s="20"/>
      <c r="FA22" s="20"/>
      <c r="FB22" s="20">
        <f>COUNTIF(FB3:FB20,1)</f>
        <v>18</v>
      </c>
      <c r="FC22" s="20"/>
      <c r="FD22" s="20"/>
      <c r="FE22" s="20"/>
      <c r="FF22" s="20"/>
      <c r="FG22" s="20">
        <f>COUNTIF(FG3:FG20,1)</f>
        <v>18</v>
      </c>
      <c r="FH22" s="20"/>
      <c r="FI22" s="20"/>
      <c r="FJ22" s="20"/>
      <c r="FK22" s="20"/>
      <c r="FL22" s="20">
        <f>COUNTIF(FL3:FL20,1)</f>
        <v>11</v>
      </c>
      <c r="FM22" s="20"/>
      <c r="FN22" s="20"/>
      <c r="FO22" s="20"/>
      <c r="FP22" s="20"/>
      <c r="FQ22" s="20">
        <f>COUNTIF(FQ3:FQ20,1)</f>
        <v>11</v>
      </c>
      <c r="FR22" s="20"/>
      <c r="FS22" s="20"/>
      <c r="FT22" s="20"/>
      <c r="FU22" s="20"/>
      <c r="FV22" s="20">
        <f>COUNTIF(FV3:FV20,1)</f>
        <v>3</v>
      </c>
      <c r="FW22" s="20"/>
      <c r="FX22" s="20"/>
      <c r="FY22" s="20"/>
      <c r="FZ22" s="20"/>
      <c r="GA22" s="20">
        <f>COUNTIF(GA3:GA20,1)</f>
        <v>0</v>
      </c>
      <c r="GB22" s="20"/>
      <c r="GC22" s="20"/>
      <c r="GD22" s="20"/>
      <c r="GE22" s="20"/>
      <c r="GF22" s="20">
        <f>COUNTIF(GF3:GF20,1)</f>
        <v>0</v>
      </c>
      <c r="GG22" s="20"/>
      <c r="GH22" s="20"/>
      <c r="GI22" s="20"/>
      <c r="GJ22" s="20"/>
      <c r="GK22" s="20">
        <f>COUNTIF(GK3:GK20,1)</f>
        <v>0</v>
      </c>
      <c r="GL22" s="20"/>
      <c r="GM22" s="20"/>
      <c r="GN22" s="20"/>
      <c r="GO22" s="20"/>
      <c r="GP22" s="20"/>
      <c r="GQ22" s="20">
        <f>COUNTIF(GQ3:GQ20,1)</f>
        <v>0</v>
      </c>
      <c r="GR22" s="20"/>
      <c r="GS22" s="20"/>
      <c r="GT22" s="20"/>
      <c r="GU22" s="20"/>
      <c r="GV22" s="20">
        <f>COUNTIF(GV3:GV20,1)</f>
        <v>0</v>
      </c>
      <c r="GW22" s="20"/>
    </row>
    <row r="23" spans="1:205" x14ac:dyDescent="0.25">
      <c r="A23" s="19" t="s">
        <v>780</v>
      </c>
      <c r="B23" s="19"/>
      <c r="C23" s="19"/>
      <c r="D23" s="19"/>
      <c r="E23" s="19"/>
      <c r="F23" s="19"/>
      <c r="G23" s="19"/>
      <c r="H23" s="20">
        <f>COUNTIF(H3:H20,0)</f>
        <v>1</v>
      </c>
      <c r="I23" s="20"/>
      <c r="J23" s="20"/>
      <c r="K23" s="20"/>
      <c r="L23" s="20"/>
      <c r="M23" s="20"/>
      <c r="N23" s="20">
        <f>COUNTIF(N3:N20,0)</f>
        <v>0</v>
      </c>
      <c r="O23" s="20"/>
      <c r="P23" s="20"/>
      <c r="Q23" s="20"/>
      <c r="R23" s="20"/>
      <c r="S23" s="20"/>
      <c r="T23" s="20">
        <f>COUNTIF(T3:T20,0)</f>
        <v>0</v>
      </c>
      <c r="U23" s="20"/>
      <c r="V23" s="20"/>
      <c r="W23" s="20"/>
      <c r="X23" s="20"/>
      <c r="Y23" s="20"/>
      <c r="Z23" s="20">
        <f>COUNTIF(Z3:Z20,0)</f>
        <v>0</v>
      </c>
      <c r="AA23" s="20"/>
      <c r="AB23" s="20"/>
      <c r="AC23" s="20"/>
      <c r="AD23" s="20"/>
      <c r="AE23" s="20"/>
      <c r="AF23" s="20">
        <f>COUNTIF(AF3:AF20,0)</f>
        <v>0</v>
      </c>
      <c r="AG23" s="20"/>
      <c r="AH23" s="20"/>
      <c r="AI23" s="20"/>
      <c r="AJ23" s="20"/>
      <c r="AK23" s="20"/>
      <c r="AL23" s="20">
        <f>COUNTIF(AL3:AL20,0)</f>
        <v>0</v>
      </c>
      <c r="AM23" s="20"/>
      <c r="AN23" s="20"/>
      <c r="AO23" s="20"/>
      <c r="AP23" s="20"/>
      <c r="AQ23" s="20">
        <f>COUNTIF(AQ3:AQ20,0)</f>
        <v>2</v>
      </c>
      <c r="AR23" s="20"/>
      <c r="AS23" s="20"/>
      <c r="AT23" s="20"/>
      <c r="AU23" s="20"/>
      <c r="AV23" s="20"/>
      <c r="AW23" s="20"/>
      <c r="AX23" s="20"/>
      <c r="AY23" s="20"/>
      <c r="AZ23" s="20"/>
      <c r="BA23" s="20">
        <f>COUNTIF(BA3:BA20,0)</f>
        <v>0</v>
      </c>
      <c r="BB23" s="20"/>
      <c r="BC23" s="20"/>
      <c r="BD23" s="20"/>
      <c r="BE23" s="20"/>
      <c r="BF23" s="20">
        <f>COUNTIF(BF3:BF20,0)</f>
        <v>0</v>
      </c>
      <c r="BG23" s="20"/>
      <c r="BH23" s="20"/>
      <c r="BI23" s="20"/>
      <c r="BJ23" s="20"/>
      <c r="BK23" s="20">
        <f>COUNTIF(BK3:BK20,0)</f>
        <v>0</v>
      </c>
      <c r="BL23" s="20"/>
      <c r="BM23" s="20"/>
      <c r="BN23" s="20"/>
      <c r="BO23" s="20"/>
      <c r="BP23" s="20">
        <f>COUNTIF(BP3:BP20,0)</f>
        <v>0</v>
      </c>
      <c r="BQ23" s="20"/>
      <c r="BR23" s="20"/>
      <c r="BS23" s="20"/>
      <c r="BT23" s="20"/>
      <c r="BU23" s="20">
        <f>COUNTIF(BU3:BU20,0)</f>
        <v>0</v>
      </c>
      <c r="BV23" s="20"/>
      <c r="BW23" s="20"/>
      <c r="BX23" s="20"/>
      <c r="BY23" s="20"/>
      <c r="BZ23" s="20">
        <f>COUNTIF(BZ3:BZ20,0)</f>
        <v>2</v>
      </c>
      <c r="CA23" s="20"/>
      <c r="CB23" s="20"/>
      <c r="CC23" s="20"/>
      <c r="CD23" s="20"/>
      <c r="CE23" s="20"/>
      <c r="CF23" s="20">
        <f>COUNTIF(CF3:CF20,0)</f>
        <v>0</v>
      </c>
      <c r="CG23" s="20"/>
      <c r="CH23" s="20"/>
      <c r="CI23" s="20"/>
      <c r="CJ23" s="20"/>
      <c r="CK23" s="20">
        <f>COUNTIF(CK3:CK20,0)</f>
        <v>0</v>
      </c>
      <c r="CL23" s="20"/>
      <c r="CM23" s="20"/>
      <c r="CN23" s="20"/>
      <c r="CO23" s="20"/>
      <c r="CP23" s="20">
        <f>COUNTIF(CP3:CP20,0)</f>
        <v>0</v>
      </c>
      <c r="CQ23" s="20"/>
      <c r="CR23" s="20"/>
      <c r="CS23" s="20"/>
      <c r="CT23" s="20"/>
      <c r="CU23" s="20">
        <f>COUNTIF(CU3:CU20,0)</f>
        <v>7</v>
      </c>
      <c r="CV23" s="20"/>
      <c r="CW23" s="20"/>
      <c r="CX23" s="20"/>
      <c r="CY23" s="20">
        <f>COUNTIF(CY3:CY20,0)</f>
        <v>0</v>
      </c>
      <c r="CZ23" s="20">
        <f>COUNTIF(CZ3:CZ20,0)</f>
        <v>0</v>
      </c>
      <c r="DA23" s="20"/>
      <c r="DB23" s="20"/>
      <c r="DC23" s="20"/>
      <c r="DD23" s="20"/>
      <c r="DE23" s="20">
        <f>COUNTIF(DE3:DE20,0)</f>
        <v>15</v>
      </c>
      <c r="DF23" s="20"/>
      <c r="DG23" s="20"/>
      <c r="DH23" s="20"/>
      <c r="DI23" s="20"/>
      <c r="DJ23" s="20">
        <f>COUNTIF(DJ3:DJ20,0)</f>
        <v>0</v>
      </c>
      <c r="DK23" s="20"/>
      <c r="DL23" s="20"/>
      <c r="DM23" s="20"/>
      <c r="DN23" s="20"/>
      <c r="DO23" s="20">
        <f>COUNTIF(DO3:DO20,0)</f>
        <v>0</v>
      </c>
      <c r="DP23" s="20"/>
      <c r="DQ23" s="20"/>
      <c r="DR23" s="20"/>
      <c r="DS23" s="20"/>
      <c r="DT23" s="20"/>
      <c r="DU23" s="20">
        <f>COUNTIF(DU3:DU20,0)</f>
        <v>0</v>
      </c>
      <c r="DV23" s="20"/>
      <c r="DW23" s="20"/>
      <c r="DX23" s="20"/>
      <c r="DY23" s="20"/>
      <c r="DZ23" s="20"/>
      <c r="EA23" s="20">
        <f>COUNTIF(EA3:EA20,0)</f>
        <v>7</v>
      </c>
      <c r="EB23" s="20"/>
      <c r="EC23" s="20"/>
      <c r="ED23" s="20"/>
      <c r="EE23" s="20"/>
      <c r="EF23" s="20"/>
      <c r="EG23" s="20">
        <f>COUNTIF(EG3:EG20,0)</f>
        <v>1</v>
      </c>
      <c r="EH23" s="20"/>
      <c r="EI23" s="20"/>
      <c r="EJ23" s="20"/>
      <c r="EK23" s="20"/>
      <c r="EL23" s="20">
        <f>COUNTIF(EL3:EL20,0)</f>
        <v>0</v>
      </c>
      <c r="EM23" s="20"/>
      <c r="EN23" s="20"/>
      <c r="EO23" s="20"/>
      <c r="EP23" s="20"/>
      <c r="EQ23" s="20">
        <f>COUNTIF(EQ3:EQ20,0)</f>
        <v>17</v>
      </c>
      <c r="ER23" s="20"/>
      <c r="ES23" s="20"/>
      <c r="ET23" s="20"/>
      <c r="EU23" s="20"/>
      <c r="EV23" s="20"/>
      <c r="EW23" s="20">
        <f>COUNTIF(EW3:EW20,0)</f>
        <v>0</v>
      </c>
      <c r="EX23" s="20"/>
      <c r="EY23" s="20"/>
      <c r="EZ23" s="20"/>
      <c r="FA23" s="20"/>
      <c r="FB23" s="20">
        <f>COUNTIF(FB3:FB20,0)</f>
        <v>0</v>
      </c>
      <c r="FC23" s="20"/>
      <c r="FD23" s="20"/>
      <c r="FE23" s="20"/>
      <c r="FF23" s="20"/>
      <c r="FG23" s="20">
        <f>COUNTIF(FG3:FG20,0)</f>
        <v>0</v>
      </c>
      <c r="FH23" s="20"/>
      <c r="FI23" s="20"/>
      <c r="FJ23" s="20"/>
      <c r="FK23" s="20"/>
      <c r="FL23" s="20">
        <f>COUNTIF(FL3:FL20,0)</f>
        <v>7</v>
      </c>
      <c r="FM23" s="20"/>
      <c r="FN23" s="20"/>
      <c r="FO23" s="20"/>
      <c r="FP23" s="20"/>
      <c r="FQ23" s="20">
        <f>COUNTIF(FQ3:FQ20,0)</f>
        <v>6</v>
      </c>
      <c r="FR23" s="20"/>
      <c r="FS23" s="20"/>
      <c r="FT23" s="20"/>
      <c r="FU23" s="20"/>
      <c r="FV23" s="20">
        <f>COUNTIF(FV3:FV20,0)</f>
        <v>0</v>
      </c>
      <c r="FW23" s="20"/>
      <c r="FX23" s="20"/>
      <c r="FY23" s="20"/>
      <c r="FZ23" s="20"/>
      <c r="GA23" s="20">
        <f>COUNTIF(GA3:GA20,0)</f>
        <v>0</v>
      </c>
      <c r="GB23" s="20"/>
      <c r="GC23" s="20"/>
      <c r="GD23" s="20"/>
      <c r="GE23" s="20"/>
      <c r="GF23" s="20">
        <f>COUNTIF(GF3:GF20,0)</f>
        <v>3</v>
      </c>
      <c r="GG23" s="20"/>
      <c r="GH23" s="20"/>
      <c r="GI23" s="20"/>
      <c r="GJ23" s="20"/>
      <c r="GK23" s="20">
        <f>COUNTIF(GK3:GK20,0)</f>
        <v>0</v>
      </c>
      <c r="GL23" s="20"/>
      <c r="GM23" s="20"/>
      <c r="GN23" s="20"/>
      <c r="GO23" s="20"/>
      <c r="GP23" s="20"/>
      <c r="GQ23" s="20">
        <f>COUNTIF(GQ3:GQ20,0)</f>
        <v>0</v>
      </c>
      <c r="GR23" s="20"/>
      <c r="GS23" s="20"/>
      <c r="GT23" s="20"/>
      <c r="GU23" s="20"/>
      <c r="GV23" s="20">
        <f>COUNTIF(GV3:GV20,0)</f>
        <v>0</v>
      </c>
      <c r="GW23" s="20"/>
    </row>
    <row r="24" spans="1:205" x14ac:dyDescent="0.25">
      <c r="A24" s="19" t="s">
        <v>778</v>
      </c>
      <c r="B24" s="19"/>
      <c r="C24" s="19"/>
      <c r="D24" s="19"/>
      <c r="E24" s="19"/>
      <c r="F24" s="19"/>
      <c r="G24" s="19"/>
      <c r="H24" s="20">
        <f>AVERAGE(H3:H20)</f>
        <v>0.59692861151194476</v>
      </c>
      <c r="I24" s="20"/>
      <c r="J24" s="20"/>
      <c r="K24" s="20"/>
      <c r="L24" s="20"/>
      <c r="M24" s="20"/>
      <c r="N24" s="20">
        <f>AVERAGE(N3:N20)</f>
        <v>1</v>
      </c>
      <c r="O24" s="20"/>
      <c r="P24" s="20"/>
      <c r="Q24" s="20"/>
      <c r="R24" s="20"/>
      <c r="S24" s="20"/>
      <c r="T24" s="20" t="e">
        <f>AVERAGE(T3:T20)</f>
        <v>#DIV/0!</v>
      </c>
      <c r="U24" s="20"/>
      <c r="V24" s="20"/>
      <c r="W24" s="20"/>
      <c r="X24" s="20"/>
      <c r="Y24" s="20"/>
      <c r="Z24" s="20" t="e">
        <f>AVERAGE(Z3:Z20)</f>
        <v>#DIV/0!</v>
      </c>
      <c r="AA24" s="20"/>
      <c r="AB24" s="20"/>
      <c r="AC24" s="20"/>
      <c r="AD24" s="20"/>
      <c r="AE24" s="20"/>
      <c r="AF24" s="20" t="e">
        <f>AVERAGE(AF3:AF20)</f>
        <v>#DIV/0!</v>
      </c>
      <c r="AG24" s="20"/>
      <c r="AH24" s="20"/>
      <c r="AI24" s="20"/>
      <c r="AJ24" s="20"/>
      <c r="AK24" s="20"/>
      <c r="AL24" s="20" t="e">
        <f>AVERAGE(AL3:AL20)</f>
        <v>#DIV/0!</v>
      </c>
      <c r="AM24" s="20"/>
      <c r="AN24" s="20"/>
      <c r="AO24" s="20"/>
      <c r="AP24" s="20"/>
      <c r="AQ24" s="20">
        <f>AVERAGE(AQ3:AQ20)</f>
        <v>0.29166666666666669</v>
      </c>
      <c r="AR24" s="20"/>
      <c r="AS24" s="20"/>
      <c r="AT24" s="20"/>
      <c r="AU24" s="20"/>
      <c r="AV24" s="20"/>
      <c r="AW24" s="20"/>
      <c r="AX24" s="20"/>
      <c r="AY24" s="20"/>
      <c r="AZ24" s="20"/>
      <c r="BA24" s="20">
        <f>AVERAGE(BA3:BA20)</f>
        <v>1</v>
      </c>
      <c r="BB24" s="20"/>
      <c r="BC24" s="20"/>
      <c r="BD24" s="20"/>
      <c r="BE24" s="20"/>
      <c r="BF24" s="20">
        <f>AVERAGE(BF3:BF20)</f>
        <v>0.7678571428571429</v>
      </c>
      <c r="BG24" s="20"/>
      <c r="BH24" s="20"/>
      <c r="BI24" s="20"/>
      <c r="BJ24" s="20"/>
      <c r="BK24" s="20">
        <f>AVERAGE(BK3:BK20)</f>
        <v>1</v>
      </c>
      <c r="BL24" s="20"/>
      <c r="BM24" s="20"/>
      <c r="BN24" s="20"/>
      <c r="BO24" s="20"/>
      <c r="BP24" s="20">
        <f>AVERAGE(BP3:BP20)</f>
        <v>0.7142857142857143</v>
      </c>
      <c r="BQ24" s="20"/>
      <c r="BR24" s="20"/>
      <c r="BS24" s="20"/>
      <c r="BT24" s="20"/>
      <c r="BU24" s="20">
        <f>AVERAGE(BU3:BU20)</f>
        <v>0.86111111111111116</v>
      </c>
      <c r="BV24" s="20"/>
      <c r="BW24" s="20"/>
      <c r="BX24" s="20"/>
      <c r="BY24" s="20"/>
      <c r="BZ24" s="20">
        <f>AVERAGE(BZ3:BZ20)</f>
        <v>0.58823529411764708</v>
      </c>
      <c r="CA24" s="20"/>
      <c r="CB24" s="20"/>
      <c r="CC24" s="20"/>
      <c r="CD24" s="20"/>
      <c r="CE24" s="20"/>
      <c r="CF24" s="20">
        <f>AVERAGE(CF3:CF20)</f>
        <v>1</v>
      </c>
      <c r="CG24" s="20"/>
      <c r="CH24" s="20"/>
      <c r="CI24" s="20"/>
      <c r="CJ24" s="20"/>
      <c r="CK24" s="20">
        <f>AVERAGE(CK3:CK20)</f>
        <v>1</v>
      </c>
      <c r="CL24" s="20"/>
      <c r="CM24" s="20"/>
      <c r="CN24" s="20"/>
      <c r="CO24" s="20"/>
      <c r="CP24" s="20" t="e">
        <f>AVERAGE(CP3:CP20)</f>
        <v>#DIV/0!</v>
      </c>
      <c r="CQ24" s="20"/>
      <c r="CR24" s="20"/>
      <c r="CS24" s="20"/>
      <c r="CT24" s="20"/>
      <c r="CU24" s="20">
        <f>AVERAGE(CU3:CU20)</f>
        <v>0</v>
      </c>
      <c r="CV24" s="20"/>
      <c r="CW24" s="20"/>
      <c r="CX24" s="20"/>
      <c r="CY24" s="20" t="e">
        <f>AVERAGE(CY3:CY20)</f>
        <v>#DIV/0!</v>
      </c>
      <c r="CZ24" s="20" t="e">
        <f>AVERAGE(CZ3:CZ20)</f>
        <v>#DIV/0!</v>
      </c>
      <c r="DA24" s="20"/>
      <c r="DB24" s="20"/>
      <c r="DC24" s="20"/>
      <c r="DD24" s="20"/>
      <c r="DE24" s="20">
        <f>AVERAGE(DE3:DE20)</f>
        <v>8.3333333333333329E-2</v>
      </c>
      <c r="DF24" s="20"/>
      <c r="DG24" s="20"/>
      <c r="DH24" s="20"/>
      <c r="DI24" s="20"/>
      <c r="DJ24" s="20">
        <f>AVERAGE(DJ3:DJ20)</f>
        <v>1</v>
      </c>
      <c r="DK24" s="20"/>
      <c r="DL24" s="20"/>
      <c r="DM24" s="20"/>
      <c r="DN24" s="20"/>
      <c r="DO24" s="20">
        <f>AVERAGE(DO3:DO20)</f>
        <v>0.95833333333333337</v>
      </c>
      <c r="DP24" s="20"/>
      <c r="DQ24" s="20"/>
      <c r="DR24" s="20"/>
      <c r="DS24" s="20"/>
      <c r="DT24" s="20"/>
      <c r="DU24" s="20">
        <f>AVERAGE(DU3:DU20)</f>
        <v>0.85919793779301201</v>
      </c>
      <c r="DV24" s="20"/>
      <c r="DW24" s="20"/>
      <c r="DX24" s="20"/>
      <c r="DY24" s="20"/>
      <c r="DZ24" s="20"/>
      <c r="EA24" s="20">
        <f>AVERAGE(EA3:EA20)</f>
        <v>0.58333333333333337</v>
      </c>
      <c r="EB24" s="20"/>
      <c r="EC24" s="20"/>
      <c r="ED24" s="20"/>
      <c r="EE24" s="20"/>
      <c r="EF24" s="20"/>
      <c r="EG24" s="20">
        <f>AVERAGE(EG3:EG20)</f>
        <v>0.40277777777777779</v>
      </c>
      <c r="EH24" s="20"/>
      <c r="EI24" s="20"/>
      <c r="EJ24" s="20"/>
      <c r="EK24" s="20"/>
      <c r="EL24" s="20">
        <f>AVERAGE(EL3:EL20)</f>
        <v>0.25</v>
      </c>
      <c r="EM24" s="20"/>
      <c r="EN24" s="20"/>
      <c r="EO24" s="20"/>
      <c r="EP24" s="20"/>
      <c r="EQ24" s="20">
        <f>AVERAGE(EQ3:EQ20)</f>
        <v>0</v>
      </c>
      <c r="ER24" s="20"/>
      <c r="ES24" s="20"/>
      <c r="ET24" s="20"/>
      <c r="EU24" s="20"/>
      <c r="EV24" s="20"/>
      <c r="EW24" s="20" t="e">
        <f>AVERAGE(EW3:EW20)</f>
        <v>#DIV/0!</v>
      </c>
      <c r="EX24" s="20"/>
      <c r="EY24" s="20"/>
      <c r="EZ24" s="20"/>
      <c r="FA24" s="20"/>
      <c r="FB24" s="20">
        <f>AVERAGE(FB3:FB20)</f>
        <v>1</v>
      </c>
      <c r="FC24" s="20"/>
      <c r="FD24" s="20"/>
      <c r="FE24" s="20"/>
      <c r="FF24" s="20"/>
      <c r="FG24" s="20">
        <f>AVERAGE(FG3:FG20)</f>
        <v>1</v>
      </c>
      <c r="FH24" s="20"/>
      <c r="FI24" s="20"/>
      <c r="FJ24" s="20"/>
      <c r="FK24" s="20"/>
      <c r="FL24" s="20">
        <f>AVERAGE(FL3:FL20)</f>
        <v>0.61111111111111116</v>
      </c>
      <c r="FM24" s="20"/>
      <c r="FN24" s="20"/>
      <c r="FO24" s="20"/>
      <c r="FP24" s="20"/>
      <c r="FQ24" s="20">
        <f>AVERAGE(FQ3:FQ20)</f>
        <v>0.63888888888888884</v>
      </c>
      <c r="FR24" s="20"/>
      <c r="FS24" s="20"/>
      <c r="FT24" s="20"/>
      <c r="FU24" s="20"/>
      <c r="FV24" s="20">
        <f>AVERAGE(FV3:FV20)</f>
        <v>0.65</v>
      </c>
      <c r="FW24" s="20"/>
      <c r="FX24" s="20"/>
      <c r="FY24" s="20"/>
      <c r="FZ24" s="20"/>
      <c r="GA24" s="20">
        <f>AVERAGE(GA3:GA20)</f>
        <v>0.6</v>
      </c>
      <c r="GB24" s="20"/>
      <c r="GC24" s="20"/>
      <c r="GD24" s="20"/>
      <c r="GE24" s="20"/>
      <c r="GF24" s="20">
        <f>AVERAGE(GF3:GF20)</f>
        <v>0.35</v>
      </c>
      <c r="GG24" s="20"/>
      <c r="GH24" s="20"/>
      <c r="GI24" s="20"/>
      <c r="GJ24" s="20"/>
      <c r="GK24" s="20" t="e">
        <f>AVERAGE(GK3:GK20)</f>
        <v>#DIV/0!</v>
      </c>
      <c r="GL24" s="20"/>
      <c r="GM24" s="20"/>
      <c r="GN24" s="20"/>
      <c r="GO24" s="20"/>
      <c r="GP24" s="20"/>
      <c r="GQ24" s="20">
        <f>AVERAGE(GQ3:GQ20)</f>
        <v>0.69776054416684286</v>
      </c>
      <c r="GR24" s="20"/>
      <c r="GS24" s="20"/>
      <c r="GT24" s="20"/>
      <c r="GU24" s="20"/>
      <c r="GV24" s="20">
        <f>AVERAGE(GV3:GV20)</f>
        <v>0.68055555555555558</v>
      </c>
      <c r="GW24" s="20"/>
    </row>
    <row r="25" spans="1:205" x14ac:dyDescent="0.25">
      <c r="A25" s="19" t="s">
        <v>865</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GW25" s="2">
        <f>AVERAGE(GW3:GW20)</f>
        <v>67.36963966501088</v>
      </c>
    </row>
    <row r="26" spans="1:205" x14ac:dyDescent="0.25">
      <c r="A26" s="19" t="s">
        <v>1013</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GW26" s="2">
        <f>COUNTIF(GW3:GW20,"&lt;75")</f>
        <v>16</v>
      </c>
    </row>
    <row r="27" spans="1:205" x14ac:dyDescent="0.25">
      <c r="A27" s="19" t="s">
        <v>949</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GW27" s="20">
        <f>COUNTIF(GW3:GW20,"&gt;75")</f>
        <v>2</v>
      </c>
    </row>
    <row r="28" spans="1:205" x14ac:dyDescent="0.25">
      <c r="A28" s="19" t="s">
        <v>783</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GW28" s="20">
        <f>COUNTIF(GW3:GW20, "&gt;80")</f>
        <v>1</v>
      </c>
    </row>
    <row r="29" spans="1:205" x14ac:dyDescent="0.25">
      <c r="A29" s="19" t="s">
        <v>784</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GW29" s="20">
        <f>COUNTIF(AH3:AH20, "&gt;90")</f>
        <v>0</v>
      </c>
    </row>
    <row r="30" spans="1:205" x14ac:dyDescent="0.25">
      <c r="GW30" s="2"/>
    </row>
    <row r="31" spans="1:205" x14ac:dyDescent="0.25">
      <c r="GW31" s="2"/>
    </row>
    <row r="32" spans="1:205" x14ac:dyDescent="0.25">
      <c r="GW32" s="2"/>
    </row>
    <row r="33" spans="205:205" x14ac:dyDescent="0.25">
      <c r="GW33" s="2"/>
    </row>
    <row r="34" spans="205:205" x14ac:dyDescent="0.25">
      <c r="GW34" s="2"/>
    </row>
  </sheetData>
  <mergeCells count="13">
    <mergeCell ref="CL1:CU1"/>
    <mergeCell ref="C1:H1"/>
    <mergeCell ref="I1:AL1"/>
    <mergeCell ref="AM1:BA1"/>
    <mergeCell ref="BB1:BZ1"/>
    <mergeCell ref="CA1:CK1"/>
    <mergeCell ref="GR1:GV1"/>
    <mergeCell ref="CV1:CZ1"/>
    <mergeCell ref="DA1:EL1"/>
    <mergeCell ref="EM1:EW1"/>
    <mergeCell ref="EX1:FQ1"/>
    <mergeCell ref="FR1:GK1"/>
    <mergeCell ref="GL1:GQ1"/>
  </mergeCells>
  <hyperlinks>
    <hyperlink ref="B6" r:id="rId1"/>
    <hyperlink ref="B16" r:id="rId2"/>
    <hyperlink ref="B19" r:id="rId3"/>
    <hyperlink ref="B20" r:id="rId4"/>
    <hyperlink ref="B17" r:id="rId5"/>
    <hyperlink ref="GI3" r:id="rId6"/>
    <hyperlink ref="B4" r:id="rId7"/>
    <hyperlink ref="B7" r:id="rId8"/>
    <hyperlink ref="B8" r:id="rId9"/>
    <hyperlink ref="B9" r:id="rId10"/>
    <hyperlink ref="B10" r:id="rId11"/>
    <hyperlink ref="B12" r:id="rId12"/>
    <hyperlink ref="B13" r:id="rId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30"/>
  <sheetViews>
    <sheetView topLeftCell="GF18" workbookViewId="0">
      <selection activeCell="GW27" sqref="GW27"/>
    </sheetView>
  </sheetViews>
  <sheetFormatPr defaultRowHeight="15" x14ac:dyDescent="0.25"/>
  <sheetData>
    <row r="1" spans="1:207" x14ac:dyDescent="0.25">
      <c r="C1" s="32" t="s">
        <v>351</v>
      </c>
      <c r="D1" s="32"/>
      <c r="E1" s="32"/>
      <c r="F1" s="32"/>
      <c r="G1" s="32"/>
      <c r="H1" s="32"/>
      <c r="I1" s="32" t="s">
        <v>639</v>
      </c>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t="s">
        <v>352</v>
      </c>
      <c r="AN1" s="32"/>
      <c r="AO1" s="32"/>
      <c r="AP1" s="32"/>
      <c r="AQ1" s="32"/>
      <c r="AR1" s="32"/>
      <c r="AS1" s="32"/>
      <c r="AT1" s="32"/>
      <c r="AU1" s="32"/>
      <c r="AV1" s="32"/>
      <c r="AW1" s="32"/>
      <c r="AX1" s="32"/>
      <c r="AY1" s="32"/>
      <c r="AZ1" s="32"/>
      <c r="BA1" s="32"/>
      <c r="BB1" s="32" t="s">
        <v>640</v>
      </c>
      <c r="BC1" s="32"/>
      <c r="BD1" s="32"/>
      <c r="BE1" s="32"/>
      <c r="BF1" s="32"/>
      <c r="BG1" s="32"/>
      <c r="BH1" s="32"/>
      <c r="BI1" s="32"/>
      <c r="BJ1" s="32"/>
      <c r="BK1" s="32"/>
      <c r="BL1" s="32"/>
      <c r="BM1" s="32"/>
      <c r="BN1" s="32"/>
      <c r="BO1" s="32"/>
      <c r="BP1" s="32"/>
      <c r="BQ1" s="32"/>
      <c r="BR1" s="32"/>
      <c r="BS1" s="32"/>
      <c r="BT1" s="32"/>
      <c r="BU1" s="32"/>
      <c r="BV1" s="32"/>
      <c r="BW1" s="32"/>
      <c r="BX1" s="32"/>
      <c r="BY1" s="32"/>
      <c r="BZ1" s="32"/>
      <c r="CA1" s="32" t="s">
        <v>641</v>
      </c>
      <c r="CB1" s="32"/>
      <c r="CC1" s="32"/>
      <c r="CD1" s="32"/>
      <c r="CE1" s="32"/>
      <c r="CF1" s="32"/>
      <c r="CG1" s="32"/>
      <c r="CH1" s="32"/>
      <c r="CI1" s="32"/>
      <c r="CJ1" s="32"/>
      <c r="CK1" s="32"/>
      <c r="CL1" s="32" t="s">
        <v>642</v>
      </c>
      <c r="CM1" s="32"/>
      <c r="CN1" s="32"/>
      <c r="CO1" s="32"/>
      <c r="CP1" s="32"/>
      <c r="CQ1" s="32"/>
      <c r="CR1" s="32"/>
      <c r="CS1" s="32"/>
      <c r="CT1" s="32"/>
      <c r="CU1" s="32"/>
      <c r="CV1" s="32" t="s">
        <v>353</v>
      </c>
      <c r="CW1" s="32"/>
      <c r="CX1" s="32"/>
      <c r="CY1" s="32"/>
      <c r="CZ1" s="32"/>
      <c r="DA1" s="32" t="s">
        <v>354</v>
      </c>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t="s">
        <v>355</v>
      </c>
      <c r="EN1" s="32"/>
      <c r="EO1" s="32"/>
      <c r="EP1" s="32"/>
      <c r="EQ1" s="32"/>
      <c r="ER1" s="32"/>
      <c r="ES1" s="32"/>
      <c r="ET1" s="32"/>
      <c r="EU1" s="32"/>
      <c r="EV1" s="32"/>
      <c r="EW1" s="32"/>
      <c r="EX1" s="32" t="s">
        <v>356</v>
      </c>
      <c r="EY1" s="32"/>
      <c r="EZ1" s="32"/>
      <c r="FA1" s="32"/>
      <c r="FB1" s="32"/>
      <c r="FC1" s="32"/>
      <c r="FD1" s="32"/>
      <c r="FE1" s="32"/>
      <c r="FF1" s="32"/>
      <c r="FG1" s="32"/>
      <c r="FH1" s="32"/>
      <c r="FI1" s="32"/>
      <c r="FJ1" s="32"/>
      <c r="FK1" s="32"/>
      <c r="FL1" s="32"/>
      <c r="FM1" s="32"/>
      <c r="FN1" s="32"/>
      <c r="FO1" s="32"/>
      <c r="FP1" s="32"/>
      <c r="FQ1" s="32"/>
      <c r="FR1" s="32" t="s">
        <v>645</v>
      </c>
      <c r="FS1" s="32"/>
      <c r="FT1" s="32"/>
      <c r="FU1" s="32"/>
      <c r="FV1" s="32"/>
      <c r="FW1" s="32"/>
      <c r="FX1" s="32"/>
      <c r="FY1" s="32"/>
      <c r="FZ1" s="32"/>
      <c r="GA1" s="32"/>
      <c r="GB1" s="32"/>
      <c r="GC1" s="32"/>
      <c r="GD1" s="32"/>
      <c r="GE1" s="32"/>
      <c r="GF1" s="32"/>
      <c r="GG1" s="32"/>
      <c r="GH1" s="32"/>
      <c r="GI1" s="32"/>
      <c r="GJ1" s="32"/>
      <c r="GK1" s="32"/>
      <c r="GL1" s="32" t="s">
        <v>646</v>
      </c>
      <c r="GM1" s="32"/>
      <c r="GN1" s="32"/>
      <c r="GO1" s="32"/>
      <c r="GP1" s="32"/>
      <c r="GQ1" s="32"/>
      <c r="GR1" s="32" t="s">
        <v>648</v>
      </c>
      <c r="GS1" s="32"/>
      <c r="GT1" s="32"/>
      <c r="GU1" s="32"/>
      <c r="GV1" s="32"/>
      <c r="GW1" s="15" t="s">
        <v>647</v>
      </c>
    </row>
    <row r="2" spans="1:207" ht="12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 t="s">
        <v>77</v>
      </c>
      <c r="CA2" s="1" t="s">
        <v>78</v>
      </c>
      <c r="CB2" s="1" t="s">
        <v>79</v>
      </c>
      <c r="CC2" s="1" t="s">
        <v>80</v>
      </c>
      <c r="CD2" s="1" t="s">
        <v>81</v>
      </c>
      <c r="CE2" s="1" t="s">
        <v>82</v>
      </c>
      <c r="CF2" s="1" t="s">
        <v>83</v>
      </c>
      <c r="CG2" s="1" t="s">
        <v>84</v>
      </c>
      <c r="CH2" s="1" t="s">
        <v>85</v>
      </c>
      <c r="CI2" s="1" t="s">
        <v>86</v>
      </c>
      <c r="CJ2" s="1" t="s">
        <v>87</v>
      </c>
      <c r="CK2" s="1" t="s">
        <v>88</v>
      </c>
      <c r="CL2" s="1" t="s">
        <v>89</v>
      </c>
      <c r="CM2" s="1" t="s">
        <v>90</v>
      </c>
      <c r="CN2" s="1" t="s">
        <v>91</v>
      </c>
      <c r="CO2" s="1" t="s">
        <v>92</v>
      </c>
      <c r="CP2" s="1" t="s">
        <v>93</v>
      </c>
      <c r="CQ2" s="1" t="s">
        <v>94</v>
      </c>
      <c r="CR2" s="1" t="s">
        <v>95</v>
      </c>
      <c r="CS2" s="1" t="s">
        <v>96</v>
      </c>
      <c r="CT2" s="1" t="s">
        <v>97</v>
      </c>
      <c r="CU2" s="1" t="s">
        <v>98</v>
      </c>
      <c r="CV2" s="1" t="s">
        <v>99</v>
      </c>
      <c r="CW2" s="1" t="s">
        <v>100</v>
      </c>
      <c r="CX2" s="1" t="s">
        <v>101</v>
      </c>
      <c r="CY2" s="1" t="s">
        <v>102</v>
      </c>
      <c r="CZ2" s="1" t="s">
        <v>103</v>
      </c>
      <c r="DA2" s="1" t="s">
        <v>104</v>
      </c>
      <c r="DB2" s="1" t="s">
        <v>105</v>
      </c>
      <c r="DC2" s="1" t="s">
        <v>106</v>
      </c>
      <c r="DD2" s="1" t="s">
        <v>107</v>
      </c>
      <c r="DE2" s="1" t="s">
        <v>108</v>
      </c>
      <c r="DF2" s="1" t="s">
        <v>109</v>
      </c>
      <c r="DG2" s="1" t="s">
        <v>110</v>
      </c>
      <c r="DH2" s="1" t="s">
        <v>111</v>
      </c>
      <c r="DI2" s="1" t="s">
        <v>112</v>
      </c>
      <c r="DJ2" s="1" t="s">
        <v>113</v>
      </c>
      <c r="DK2" s="1" t="s">
        <v>114</v>
      </c>
      <c r="DL2" s="1" t="s">
        <v>115</v>
      </c>
      <c r="DM2" s="1" t="s">
        <v>116</v>
      </c>
      <c r="DN2" s="1" t="s">
        <v>117</v>
      </c>
      <c r="DO2" s="1" t="s">
        <v>118</v>
      </c>
      <c r="DP2" s="1" t="s">
        <v>119</v>
      </c>
      <c r="DQ2" s="1" t="s">
        <v>120</v>
      </c>
      <c r="DR2" s="1" t="s">
        <v>121</v>
      </c>
      <c r="DS2" s="1" t="s">
        <v>122</v>
      </c>
      <c r="DT2" s="1" t="s">
        <v>123</v>
      </c>
      <c r="DU2" s="1" t="s">
        <v>124</v>
      </c>
      <c r="DV2" s="1" t="s">
        <v>125</v>
      </c>
      <c r="DW2" s="1" t="s">
        <v>126</v>
      </c>
      <c r="DX2" s="1" t="s">
        <v>127</v>
      </c>
      <c r="DY2" s="1" t="s">
        <v>128</v>
      </c>
      <c r="DZ2" s="1" t="s">
        <v>129</v>
      </c>
      <c r="EA2" s="1" t="s">
        <v>130</v>
      </c>
      <c r="EB2" s="1" t="s">
        <v>131</v>
      </c>
      <c r="EC2" s="1" t="s">
        <v>818</v>
      </c>
      <c r="ED2" s="1" t="s">
        <v>133</v>
      </c>
      <c r="EE2" s="1" t="s">
        <v>134</v>
      </c>
      <c r="EF2" s="1" t="s">
        <v>135</v>
      </c>
      <c r="EG2" s="1" t="s">
        <v>136</v>
      </c>
      <c r="EH2" s="1" t="s">
        <v>137</v>
      </c>
      <c r="EI2" s="1" t="s">
        <v>138</v>
      </c>
      <c r="EJ2" s="1" t="s">
        <v>139</v>
      </c>
      <c r="EK2" s="1" t="s">
        <v>140</v>
      </c>
      <c r="EL2" s="1" t="s">
        <v>141</v>
      </c>
      <c r="EM2" s="1" t="s">
        <v>142</v>
      </c>
      <c r="EN2" s="1" t="s">
        <v>143</v>
      </c>
      <c r="EO2" s="1" t="s">
        <v>144</v>
      </c>
      <c r="EP2" s="1" t="s">
        <v>145</v>
      </c>
      <c r="EQ2" s="1" t="s">
        <v>146</v>
      </c>
      <c r="ER2" s="1" t="s">
        <v>147</v>
      </c>
      <c r="ES2" s="1" t="s">
        <v>148</v>
      </c>
      <c r="ET2" s="1" t="s">
        <v>149</v>
      </c>
      <c r="EU2" s="1" t="s">
        <v>150</v>
      </c>
      <c r="EV2" s="1" t="s">
        <v>151</v>
      </c>
      <c r="EW2" s="1" t="s">
        <v>152</v>
      </c>
      <c r="EX2" s="1" t="s">
        <v>153</v>
      </c>
      <c r="EY2" s="1" t="s">
        <v>154</v>
      </c>
      <c r="EZ2" s="1" t="s">
        <v>155</v>
      </c>
      <c r="FA2" s="1" t="s">
        <v>151</v>
      </c>
      <c r="FB2" s="1" t="s">
        <v>152</v>
      </c>
      <c r="FC2" s="1" t="s">
        <v>156</v>
      </c>
      <c r="FD2" s="1" t="s">
        <v>157</v>
      </c>
      <c r="FE2" s="1" t="s">
        <v>158</v>
      </c>
      <c r="FF2" s="1" t="s">
        <v>159</v>
      </c>
      <c r="FG2" s="1" t="s">
        <v>160</v>
      </c>
      <c r="FH2" s="1" t="s">
        <v>161</v>
      </c>
      <c r="FI2" s="1" t="s">
        <v>162</v>
      </c>
      <c r="FJ2" s="1" t="s">
        <v>163</v>
      </c>
      <c r="FK2" s="1" t="s">
        <v>164</v>
      </c>
      <c r="FL2" s="1" t="s">
        <v>165</v>
      </c>
      <c r="FM2" s="1" t="s">
        <v>166</v>
      </c>
      <c r="FN2" s="1" t="s">
        <v>167</v>
      </c>
      <c r="FO2" s="1" t="s">
        <v>168</v>
      </c>
      <c r="FP2" s="1" t="s">
        <v>169</v>
      </c>
      <c r="FQ2" s="1" t="s">
        <v>170</v>
      </c>
      <c r="FR2" s="1" t="s">
        <v>171</v>
      </c>
      <c r="FS2" s="1" t="s">
        <v>172</v>
      </c>
      <c r="FT2" s="1" t="s">
        <v>173</v>
      </c>
      <c r="FU2" s="1" t="s">
        <v>174</v>
      </c>
      <c r="FV2" s="1" t="s">
        <v>175</v>
      </c>
      <c r="FW2" s="1" t="s">
        <v>1014</v>
      </c>
      <c r="FX2" s="1" t="s">
        <v>176</v>
      </c>
      <c r="FY2" s="1" t="s">
        <v>177</v>
      </c>
      <c r="FZ2" s="1" t="s">
        <v>178</v>
      </c>
      <c r="GA2" s="1" t="s">
        <v>179</v>
      </c>
      <c r="GB2" s="1" t="s">
        <v>180</v>
      </c>
      <c r="GC2" s="1" t="s">
        <v>181</v>
      </c>
      <c r="GD2" s="1" t="s">
        <v>182</v>
      </c>
      <c r="GE2" s="1" t="s">
        <v>183</v>
      </c>
      <c r="GF2" s="1" t="s">
        <v>184</v>
      </c>
      <c r="GG2" s="1" t="s">
        <v>185</v>
      </c>
      <c r="GH2" s="1" t="s">
        <v>186</v>
      </c>
      <c r="GI2" s="1" t="s">
        <v>187</v>
      </c>
      <c r="GJ2" s="1" t="s">
        <v>188</v>
      </c>
      <c r="GK2" s="1" t="s">
        <v>189</v>
      </c>
      <c r="GL2" s="1" t="s">
        <v>190</v>
      </c>
      <c r="GM2" s="1" t="s">
        <v>191</v>
      </c>
      <c r="GN2" s="1" t="s">
        <v>192</v>
      </c>
      <c r="GO2" s="1" t="s">
        <v>193</v>
      </c>
      <c r="GP2" s="1" t="s">
        <v>194</v>
      </c>
      <c r="GQ2" s="1" t="s">
        <v>195</v>
      </c>
      <c r="GR2" s="1" t="s">
        <v>196</v>
      </c>
      <c r="GS2" s="1" t="s">
        <v>197</v>
      </c>
      <c r="GT2" s="1" t="s">
        <v>198</v>
      </c>
      <c r="GU2" s="1" t="s">
        <v>199</v>
      </c>
      <c r="GV2" s="1" t="s">
        <v>200</v>
      </c>
      <c r="GW2" s="1" t="s">
        <v>201</v>
      </c>
      <c r="GY2" s="1" t="s">
        <v>652</v>
      </c>
    </row>
    <row r="3" spans="1:207" ht="409.5" x14ac:dyDescent="0.25">
      <c r="A3" s="19" t="s">
        <v>616</v>
      </c>
      <c r="B3" s="10" t="s">
        <v>358</v>
      </c>
      <c r="C3" s="19">
        <v>6</v>
      </c>
      <c r="D3" s="19">
        <v>6</v>
      </c>
      <c r="E3" s="19"/>
      <c r="F3" s="19"/>
      <c r="G3" s="19" t="s">
        <v>809</v>
      </c>
      <c r="H3" s="19">
        <f t="shared" ref="H3:H20" si="0">D3/C3</f>
        <v>1</v>
      </c>
      <c r="I3" s="20">
        <v>0</v>
      </c>
      <c r="J3" s="20">
        <v>0</v>
      </c>
      <c r="K3" s="20" t="s">
        <v>207</v>
      </c>
      <c r="L3" s="20" t="s">
        <v>208</v>
      </c>
      <c r="M3" s="20" t="s">
        <v>209</v>
      </c>
      <c r="N3" s="20"/>
      <c r="O3" s="20">
        <v>0</v>
      </c>
      <c r="P3" s="20">
        <v>0</v>
      </c>
      <c r="Q3" s="20" t="s">
        <v>210</v>
      </c>
      <c r="R3" s="20" t="s">
        <v>211</v>
      </c>
      <c r="S3" s="20" t="s">
        <v>212</v>
      </c>
      <c r="T3" s="19"/>
      <c r="U3" s="20">
        <v>0</v>
      </c>
      <c r="V3" s="20">
        <v>0</v>
      </c>
      <c r="W3" s="20" t="s">
        <v>789</v>
      </c>
      <c r="X3" s="20" t="s">
        <v>213</v>
      </c>
      <c r="Y3" s="20" t="s">
        <v>212</v>
      </c>
      <c r="Z3" s="19"/>
      <c r="AA3" s="20">
        <v>0</v>
      </c>
      <c r="AB3" s="20">
        <v>0</v>
      </c>
      <c r="AC3" s="20" t="s">
        <v>214</v>
      </c>
      <c r="AD3" s="20" t="s">
        <v>215</v>
      </c>
      <c r="AE3" s="20" t="s">
        <v>216</v>
      </c>
      <c r="AF3" s="19"/>
      <c r="AG3" s="20">
        <v>0</v>
      </c>
      <c r="AH3" s="20">
        <v>0</v>
      </c>
      <c r="AI3" s="20" t="s">
        <v>790</v>
      </c>
      <c r="AJ3" s="20" t="s">
        <v>217</v>
      </c>
      <c r="AK3" s="20" t="s">
        <v>212</v>
      </c>
      <c r="AL3" s="19"/>
      <c r="AM3" s="19"/>
      <c r="AN3" s="20" t="s">
        <v>791</v>
      </c>
      <c r="AO3" s="20" t="s">
        <v>218</v>
      </c>
      <c r="AP3" s="19" t="s">
        <v>811</v>
      </c>
      <c r="AQ3" s="19">
        <v>0.75</v>
      </c>
      <c r="AR3" s="19"/>
      <c r="AS3" s="20" t="s">
        <v>680</v>
      </c>
      <c r="AT3" s="20" t="s">
        <v>220</v>
      </c>
      <c r="AU3" s="20" t="s">
        <v>221</v>
      </c>
      <c r="AV3" s="20">
        <v>1</v>
      </c>
      <c r="AW3" s="19"/>
      <c r="AX3" s="20" t="s">
        <v>682</v>
      </c>
      <c r="AY3" s="20" t="s">
        <v>222</v>
      </c>
      <c r="AZ3" s="20" t="s">
        <v>223</v>
      </c>
      <c r="BA3" s="19"/>
      <c r="BB3" s="19"/>
      <c r="BC3" s="20" t="s">
        <v>684</v>
      </c>
      <c r="BD3" s="20" t="s">
        <v>224</v>
      </c>
      <c r="BE3" s="20" t="s">
        <v>225</v>
      </c>
      <c r="BF3" s="19">
        <v>1</v>
      </c>
      <c r="BG3" s="19"/>
      <c r="BH3" s="20" t="s">
        <v>687</v>
      </c>
      <c r="BI3" s="20" t="s">
        <v>226</v>
      </c>
      <c r="BJ3" s="1" t="s">
        <v>764</v>
      </c>
      <c r="BK3" s="19"/>
      <c r="BL3" s="19"/>
      <c r="BM3" s="20" t="s">
        <v>792</v>
      </c>
      <c r="BN3" s="20" t="s">
        <v>227</v>
      </c>
      <c r="BO3" s="19" t="s">
        <v>1066</v>
      </c>
      <c r="BP3" s="19">
        <v>0.75</v>
      </c>
      <c r="BQ3" s="19"/>
      <c r="BR3" s="20" t="s">
        <v>691</v>
      </c>
      <c r="BS3" s="20" t="s">
        <v>229</v>
      </c>
      <c r="BT3" s="19" t="s">
        <v>363</v>
      </c>
      <c r="BU3" s="19">
        <v>0.75</v>
      </c>
      <c r="BV3" s="19"/>
      <c r="BW3" s="20" t="s">
        <v>793</v>
      </c>
      <c r="BX3" s="20" t="s">
        <v>231</v>
      </c>
      <c r="BY3" s="19" t="s">
        <v>232</v>
      </c>
      <c r="BZ3" s="19">
        <v>1</v>
      </c>
      <c r="CA3" s="19">
        <v>41</v>
      </c>
      <c r="CB3" s="19">
        <v>41</v>
      </c>
      <c r="CC3" s="20" t="s">
        <v>794</v>
      </c>
      <c r="CD3" s="20" t="s">
        <v>234</v>
      </c>
      <c r="CE3" s="19" t="s">
        <v>827</v>
      </c>
      <c r="CF3" s="20">
        <f t="shared" ref="CF3:CF20" si="1" xml:space="preserve"> CB3 / CA3</f>
        <v>1</v>
      </c>
      <c r="CG3" s="19"/>
      <c r="CH3" s="20" t="s">
        <v>795</v>
      </c>
      <c r="CI3" s="20" t="s">
        <v>236</v>
      </c>
      <c r="CJ3" s="19" t="s">
        <v>315</v>
      </c>
      <c r="CK3" s="19">
        <v>1</v>
      </c>
      <c r="CL3" s="19"/>
      <c r="CM3" s="20" t="s">
        <v>698</v>
      </c>
      <c r="CN3" s="20" t="s">
        <v>238</v>
      </c>
      <c r="CO3" s="20" t="s">
        <v>239</v>
      </c>
      <c r="CP3" s="19"/>
      <c r="CQ3" s="19"/>
      <c r="CR3" s="20" t="s">
        <v>701</v>
      </c>
      <c r="CS3" s="20" t="s">
        <v>240</v>
      </c>
      <c r="CT3" s="20" t="s">
        <v>283</v>
      </c>
      <c r="CU3" s="20"/>
      <c r="CV3" s="19"/>
      <c r="CW3" s="20" t="s">
        <v>704</v>
      </c>
      <c r="CX3" s="20" t="s">
        <v>242</v>
      </c>
      <c r="CY3" s="20" t="s">
        <v>243</v>
      </c>
      <c r="CZ3" s="19"/>
      <c r="DA3" s="19"/>
      <c r="DB3" s="5" t="s">
        <v>707</v>
      </c>
      <c r="DC3" s="20" t="s">
        <v>244</v>
      </c>
      <c r="DD3" s="20" t="s">
        <v>1076</v>
      </c>
      <c r="DE3" s="19">
        <v>1</v>
      </c>
      <c r="DF3" s="19"/>
      <c r="DG3" s="5" t="s">
        <v>710</v>
      </c>
      <c r="DH3" s="20" t="s">
        <v>246</v>
      </c>
      <c r="DI3" s="20" t="s">
        <v>247</v>
      </c>
      <c r="DJ3" s="20">
        <v>1</v>
      </c>
      <c r="DK3" s="19"/>
      <c r="DL3" s="5" t="s">
        <v>711</v>
      </c>
      <c r="DM3" s="20" t="s">
        <v>248</v>
      </c>
      <c r="DN3" s="20" t="s">
        <v>1077</v>
      </c>
      <c r="DO3" s="20">
        <v>0.75</v>
      </c>
      <c r="DP3" s="19">
        <v>37</v>
      </c>
      <c r="DQ3" s="19">
        <v>37</v>
      </c>
      <c r="DR3" s="5" t="s">
        <v>713</v>
      </c>
      <c r="DS3" s="20" t="s">
        <v>249</v>
      </c>
      <c r="DT3" s="19" t="s">
        <v>848</v>
      </c>
      <c r="DU3" s="19">
        <f t="shared" ref="DU3:DU20" si="2">DQ3/DP3</f>
        <v>1</v>
      </c>
      <c r="DV3" s="20">
        <v>2</v>
      </c>
      <c r="DW3" s="20">
        <v>2</v>
      </c>
      <c r="DX3" s="5" t="s">
        <v>716</v>
      </c>
      <c r="DY3" s="20" t="s">
        <v>251</v>
      </c>
      <c r="DZ3" s="20" t="s">
        <v>252</v>
      </c>
      <c r="EA3" s="20">
        <f t="shared" ref="EA3" si="3" xml:space="preserve"> DW3 / DV3</f>
        <v>1</v>
      </c>
      <c r="EB3" s="19">
        <v>10</v>
      </c>
      <c r="EC3" s="19">
        <v>10</v>
      </c>
      <c r="ED3" s="5" t="s">
        <v>719</v>
      </c>
      <c r="EE3" s="20" t="s">
        <v>253</v>
      </c>
      <c r="EF3" s="19" t="s">
        <v>833</v>
      </c>
      <c r="EG3" s="19">
        <v>0.75</v>
      </c>
      <c r="EH3" s="19"/>
      <c r="EI3" s="5" t="s">
        <v>796</v>
      </c>
      <c r="EJ3" s="20" t="s">
        <v>255</v>
      </c>
      <c r="EK3" s="20" t="s">
        <v>520</v>
      </c>
      <c r="EL3" s="19">
        <v>0.75</v>
      </c>
      <c r="EM3" s="19"/>
      <c r="EN3" s="5" t="s">
        <v>797</v>
      </c>
      <c r="EO3" s="20" t="s">
        <v>256</v>
      </c>
      <c r="EP3" s="20" t="s">
        <v>819</v>
      </c>
      <c r="EQ3" s="19">
        <v>1</v>
      </c>
      <c r="ER3" s="19">
        <v>0</v>
      </c>
      <c r="ES3" s="19">
        <v>0</v>
      </c>
      <c r="ET3" s="19"/>
      <c r="EU3" s="19"/>
      <c r="EV3" s="19" t="s">
        <v>820</v>
      </c>
      <c r="EW3" s="19"/>
      <c r="EX3" s="19"/>
      <c r="EY3" s="5" t="s">
        <v>731</v>
      </c>
      <c r="EZ3" s="20" t="s">
        <v>260</v>
      </c>
      <c r="FA3" s="20" t="s">
        <v>261</v>
      </c>
      <c r="FB3" s="20">
        <v>1</v>
      </c>
      <c r="FC3" s="20"/>
      <c r="FD3" s="5" t="s">
        <v>733</v>
      </c>
      <c r="FE3" s="20" t="s">
        <v>262</v>
      </c>
      <c r="FF3" s="20" t="s">
        <v>1083</v>
      </c>
      <c r="FG3" s="19">
        <v>1</v>
      </c>
      <c r="FH3" s="19"/>
      <c r="FI3" s="5" t="s">
        <v>736</v>
      </c>
      <c r="FJ3" s="20" t="s">
        <v>264</v>
      </c>
      <c r="FK3" s="20" t="s">
        <v>511</v>
      </c>
      <c r="FL3" s="20">
        <v>1</v>
      </c>
      <c r="FM3" s="20"/>
      <c r="FN3" s="5" t="s">
        <v>737</v>
      </c>
      <c r="FO3" s="20" t="s">
        <v>265</v>
      </c>
      <c r="FP3" s="20" t="s">
        <v>823</v>
      </c>
      <c r="FQ3" s="20">
        <v>1</v>
      </c>
      <c r="FR3" s="19"/>
      <c r="FS3" s="5" t="s">
        <v>741</v>
      </c>
      <c r="FT3" s="20" t="s">
        <v>267</v>
      </c>
      <c r="FU3" s="20" t="s">
        <v>268</v>
      </c>
      <c r="FV3" s="20"/>
      <c r="FW3" s="19"/>
      <c r="FX3" s="5" t="s">
        <v>744</v>
      </c>
      <c r="FY3" s="20" t="s">
        <v>269</v>
      </c>
      <c r="FZ3" s="20" t="s">
        <v>270</v>
      </c>
      <c r="GA3" s="20"/>
      <c r="GB3" s="19"/>
      <c r="GC3" s="5" t="s">
        <v>747</v>
      </c>
      <c r="GD3" s="20" t="s">
        <v>271</v>
      </c>
      <c r="GE3" s="20" t="s">
        <v>272</v>
      </c>
      <c r="GF3" s="20"/>
      <c r="GG3" s="19"/>
      <c r="GH3" s="5" t="s">
        <v>750</v>
      </c>
      <c r="GI3" s="3" t="s">
        <v>273</v>
      </c>
      <c r="GJ3" s="20" t="s">
        <v>274</v>
      </c>
      <c r="GK3" s="19"/>
      <c r="GL3" s="19">
        <v>346</v>
      </c>
      <c r="GM3" s="19">
        <v>4</v>
      </c>
      <c r="GN3" s="5" t="s">
        <v>754</v>
      </c>
      <c r="GO3" s="20" t="s">
        <v>275</v>
      </c>
      <c r="GP3" s="19" t="s">
        <v>359</v>
      </c>
      <c r="GQ3" s="19">
        <f t="shared" ref="GQ3:GQ20" si="4">(GL3-GM3)/GL3</f>
        <v>0.98843930635838151</v>
      </c>
      <c r="GR3" s="19"/>
      <c r="GS3" s="5" t="s">
        <v>788</v>
      </c>
      <c r="GT3" s="20" t="s">
        <v>276</v>
      </c>
      <c r="GU3" s="19" t="s">
        <v>1087</v>
      </c>
      <c r="GV3" s="20">
        <v>0.75</v>
      </c>
      <c r="GW3" s="20">
        <f t="shared" ref="GW3:GW20" si="5">AVERAGEIF($C$2:$GV$2,"*Score*",C3:GV3)*100</f>
        <v>92.341040462427742</v>
      </c>
    </row>
    <row r="4" spans="1:207" ht="75" x14ac:dyDescent="0.25">
      <c r="A4" s="19" t="s">
        <v>361</v>
      </c>
      <c r="B4" s="10" t="s">
        <v>362</v>
      </c>
      <c r="C4" s="19">
        <v>1</v>
      </c>
      <c r="D4" s="19">
        <v>1</v>
      </c>
      <c r="E4" s="19"/>
      <c r="F4" s="19"/>
      <c r="G4" s="19" t="s">
        <v>810</v>
      </c>
      <c r="H4" s="19">
        <f t="shared" si="0"/>
        <v>1</v>
      </c>
      <c r="I4" s="20">
        <v>0</v>
      </c>
      <c r="J4" s="20">
        <v>0</v>
      </c>
      <c r="K4" s="20"/>
      <c r="L4" s="20"/>
      <c r="M4" s="20" t="s">
        <v>209</v>
      </c>
      <c r="N4" s="20"/>
      <c r="O4" s="20">
        <v>0</v>
      </c>
      <c r="P4" s="20">
        <v>0</v>
      </c>
      <c r="Q4" s="20"/>
      <c r="R4" s="20"/>
      <c r="S4" s="20" t="s">
        <v>212</v>
      </c>
      <c r="T4" s="19"/>
      <c r="U4" s="20">
        <v>0</v>
      </c>
      <c r="V4" s="20">
        <v>0</v>
      </c>
      <c r="W4" s="20"/>
      <c r="X4" s="20"/>
      <c r="Y4" s="20" t="s">
        <v>212</v>
      </c>
      <c r="Z4" s="19"/>
      <c r="AA4" s="20">
        <v>0</v>
      </c>
      <c r="AB4" s="20">
        <v>0</v>
      </c>
      <c r="AC4" s="20"/>
      <c r="AD4" s="20"/>
      <c r="AE4" s="20" t="s">
        <v>216</v>
      </c>
      <c r="AF4" s="19"/>
      <c r="AG4" s="20">
        <v>0</v>
      </c>
      <c r="AH4" s="20">
        <v>0</v>
      </c>
      <c r="AI4" s="20"/>
      <c r="AJ4" s="20"/>
      <c r="AK4" s="20" t="s">
        <v>212</v>
      </c>
      <c r="AL4" s="19"/>
      <c r="AM4" s="19"/>
      <c r="AN4" s="19"/>
      <c r="AO4" s="19"/>
      <c r="AP4" s="19" t="s">
        <v>812</v>
      </c>
      <c r="AQ4" s="19">
        <v>1</v>
      </c>
      <c r="AR4" s="19"/>
      <c r="AS4" s="19"/>
      <c r="AT4" s="19"/>
      <c r="AU4" s="20" t="s">
        <v>221</v>
      </c>
      <c r="AV4" s="20">
        <v>1</v>
      </c>
      <c r="AW4" s="19"/>
      <c r="AX4" s="19"/>
      <c r="AY4" s="19"/>
      <c r="AZ4" s="20" t="s">
        <v>223</v>
      </c>
      <c r="BA4" s="19"/>
      <c r="BB4" s="19"/>
      <c r="BC4" s="19"/>
      <c r="BD4" s="19"/>
      <c r="BE4" s="20" t="s">
        <v>225</v>
      </c>
      <c r="BF4" s="19">
        <v>1</v>
      </c>
      <c r="BG4" s="19"/>
      <c r="BH4" s="19"/>
      <c r="BI4" s="19"/>
      <c r="BJ4" s="1" t="s">
        <v>764</v>
      </c>
      <c r="BK4" s="19"/>
      <c r="BL4" s="19"/>
      <c r="BM4" s="19"/>
      <c r="BN4" s="19"/>
      <c r="BO4" s="19" t="s">
        <v>1067</v>
      </c>
      <c r="BP4" s="19">
        <v>0.5</v>
      </c>
      <c r="BQ4" s="19"/>
      <c r="BR4" s="19"/>
      <c r="BS4" s="19"/>
      <c r="BT4" s="19" t="s">
        <v>849</v>
      </c>
      <c r="BU4" s="19">
        <v>0.75</v>
      </c>
      <c r="BV4" s="19"/>
      <c r="BW4" s="19"/>
      <c r="BX4" s="19"/>
      <c r="BY4" s="19" t="s">
        <v>232</v>
      </c>
      <c r="BZ4" s="19">
        <v>1</v>
      </c>
      <c r="CA4" s="19">
        <v>95</v>
      </c>
      <c r="CB4" s="19">
        <v>95</v>
      </c>
      <c r="CC4" s="20" t="s">
        <v>233</v>
      </c>
      <c r="CD4" s="19"/>
      <c r="CE4" s="19" t="s">
        <v>828</v>
      </c>
      <c r="CF4" s="20">
        <f t="shared" si="1"/>
        <v>1</v>
      </c>
      <c r="CG4" s="19"/>
      <c r="CH4" s="19"/>
      <c r="CI4" s="19"/>
      <c r="CJ4" s="19" t="s">
        <v>315</v>
      </c>
      <c r="CK4" s="19">
        <v>1</v>
      </c>
      <c r="CL4" s="19"/>
      <c r="CM4" s="19"/>
      <c r="CN4" s="19"/>
      <c r="CO4" s="20" t="s">
        <v>239</v>
      </c>
      <c r="CP4" s="19"/>
      <c r="CQ4" s="19"/>
      <c r="CR4" s="19"/>
      <c r="CS4" s="19"/>
      <c r="CT4" s="20" t="s">
        <v>283</v>
      </c>
      <c r="CU4" s="19"/>
      <c r="CV4" s="19"/>
      <c r="CW4" s="19"/>
      <c r="CX4" s="19"/>
      <c r="CY4" s="20" t="s">
        <v>243</v>
      </c>
      <c r="CZ4" s="19"/>
      <c r="DA4" s="19"/>
      <c r="DB4" s="19"/>
      <c r="DC4" s="19"/>
      <c r="DD4" s="20" t="s">
        <v>1076</v>
      </c>
      <c r="DE4" s="19">
        <v>1</v>
      </c>
      <c r="DF4" s="19"/>
      <c r="DG4" s="19"/>
      <c r="DH4" s="19"/>
      <c r="DI4" s="20" t="s">
        <v>247</v>
      </c>
      <c r="DJ4" s="20">
        <v>1</v>
      </c>
      <c r="DK4" s="19"/>
      <c r="DL4" s="19"/>
      <c r="DM4" s="19"/>
      <c r="DN4" s="20" t="s">
        <v>1077</v>
      </c>
      <c r="DO4" s="20">
        <v>0.75</v>
      </c>
      <c r="DP4" s="19">
        <v>93</v>
      </c>
      <c r="DQ4" s="19">
        <v>87</v>
      </c>
      <c r="DR4" s="19"/>
      <c r="DS4" s="19"/>
      <c r="DT4" s="19" t="s">
        <v>832</v>
      </c>
      <c r="DU4" s="19">
        <f t="shared" si="2"/>
        <v>0.93548387096774188</v>
      </c>
      <c r="DV4" s="19">
        <v>2</v>
      </c>
      <c r="DW4" s="19">
        <v>2</v>
      </c>
      <c r="DX4" s="19"/>
      <c r="DY4" s="19"/>
      <c r="DZ4" s="20" t="s">
        <v>252</v>
      </c>
      <c r="EA4" s="20">
        <f t="shared" ref="EA4:EA5" si="6" xml:space="preserve"> DW4 / DV4</f>
        <v>1</v>
      </c>
      <c r="EB4" s="19">
        <v>5</v>
      </c>
      <c r="EC4" s="19">
        <v>5</v>
      </c>
      <c r="ED4" s="19"/>
      <c r="EE4" s="19"/>
      <c r="EF4" s="19" t="s">
        <v>834</v>
      </c>
      <c r="EG4" s="19">
        <v>0.75</v>
      </c>
      <c r="EH4" s="19"/>
      <c r="EI4" s="19"/>
      <c r="EJ4" s="19"/>
      <c r="EK4" s="20" t="s">
        <v>520</v>
      </c>
      <c r="EL4" s="19">
        <v>0.75</v>
      </c>
      <c r="EM4" s="19"/>
      <c r="EN4" s="19"/>
      <c r="EO4" s="19"/>
      <c r="EP4" s="20" t="s">
        <v>819</v>
      </c>
      <c r="EQ4" s="19">
        <v>1</v>
      </c>
      <c r="ER4" s="19">
        <v>6</v>
      </c>
      <c r="ES4" s="19">
        <v>0</v>
      </c>
      <c r="ET4" s="19"/>
      <c r="EU4" s="19"/>
      <c r="EV4" s="19" t="s">
        <v>821</v>
      </c>
      <c r="EW4" s="19">
        <f>ES4/ER4</f>
        <v>0</v>
      </c>
      <c r="EX4" s="19"/>
      <c r="EY4" s="19"/>
      <c r="EZ4" s="19"/>
      <c r="FA4" s="20" t="s">
        <v>261</v>
      </c>
      <c r="FB4" s="19">
        <v>1</v>
      </c>
      <c r="FC4" s="19"/>
      <c r="FD4" s="19"/>
      <c r="FE4" s="19"/>
      <c r="FF4" s="20" t="s">
        <v>1083</v>
      </c>
      <c r="FG4" s="19">
        <v>1</v>
      </c>
      <c r="FH4" s="19"/>
      <c r="FI4" s="19"/>
      <c r="FJ4" s="19"/>
      <c r="FK4" s="20" t="s">
        <v>511</v>
      </c>
      <c r="FL4" s="20">
        <v>1</v>
      </c>
      <c r="FM4" s="19"/>
      <c r="FN4" s="19"/>
      <c r="FO4" s="19"/>
      <c r="FP4" s="20" t="s">
        <v>823</v>
      </c>
      <c r="FQ4" s="19">
        <v>1</v>
      </c>
      <c r="FR4" s="19"/>
      <c r="FS4" s="19"/>
      <c r="FT4" s="19"/>
      <c r="FU4" s="20" t="s">
        <v>268</v>
      </c>
      <c r="FV4" s="19"/>
      <c r="FW4" s="19"/>
      <c r="FX4" s="19"/>
      <c r="FY4" s="19"/>
      <c r="FZ4" s="20" t="s">
        <v>270</v>
      </c>
      <c r="GA4" s="19"/>
      <c r="GB4" s="19"/>
      <c r="GC4" s="19"/>
      <c r="GD4" s="19"/>
      <c r="GE4" s="20" t="s">
        <v>272</v>
      </c>
      <c r="GF4" s="19"/>
      <c r="GG4" s="19"/>
      <c r="GH4" s="19"/>
      <c r="GI4" s="19"/>
      <c r="GJ4" s="20" t="s">
        <v>274</v>
      </c>
      <c r="GK4" s="19"/>
      <c r="GL4" s="19">
        <v>548</v>
      </c>
      <c r="GM4" s="19">
        <v>22</v>
      </c>
      <c r="GN4" s="19"/>
      <c r="GO4" s="19"/>
      <c r="GP4" s="19" t="s">
        <v>365</v>
      </c>
      <c r="GQ4" s="19">
        <f t="shared" si="4"/>
        <v>0.95985401459854014</v>
      </c>
      <c r="GR4" s="19"/>
      <c r="GS4" s="19"/>
      <c r="GT4" s="19"/>
      <c r="GU4" s="19" t="s">
        <v>1087</v>
      </c>
      <c r="GV4" s="20">
        <v>0.75</v>
      </c>
      <c r="GW4" s="20">
        <f t="shared" si="5"/>
        <v>88.105574523192857</v>
      </c>
    </row>
    <row r="5" spans="1:207" ht="75" x14ac:dyDescent="0.25">
      <c r="A5" s="19" t="s">
        <v>366</v>
      </c>
      <c r="B5" s="10" t="s">
        <v>367</v>
      </c>
      <c r="C5" s="19">
        <v>1</v>
      </c>
      <c r="D5" s="19">
        <v>1</v>
      </c>
      <c r="E5" s="19"/>
      <c r="F5" s="19"/>
      <c r="G5" s="19" t="s">
        <v>810</v>
      </c>
      <c r="H5" s="19">
        <f t="shared" si="0"/>
        <v>1</v>
      </c>
      <c r="I5" s="20">
        <v>1</v>
      </c>
      <c r="J5" s="20">
        <v>0</v>
      </c>
      <c r="K5" s="20"/>
      <c r="L5" s="20"/>
      <c r="M5" s="20" t="s">
        <v>801</v>
      </c>
      <c r="N5" s="20">
        <v>0.75</v>
      </c>
      <c r="O5" s="20">
        <v>0</v>
      </c>
      <c r="P5" s="20">
        <v>0</v>
      </c>
      <c r="Q5" s="20"/>
      <c r="R5" s="20"/>
      <c r="S5" s="20" t="s">
        <v>212</v>
      </c>
      <c r="T5" s="19"/>
      <c r="U5" s="20">
        <v>0</v>
      </c>
      <c r="V5" s="20">
        <v>0</v>
      </c>
      <c r="W5" s="20"/>
      <c r="X5" s="20"/>
      <c r="Y5" s="20" t="s">
        <v>212</v>
      </c>
      <c r="Z5" s="19"/>
      <c r="AA5" s="20">
        <v>0</v>
      </c>
      <c r="AB5" s="20">
        <v>0</v>
      </c>
      <c r="AC5" s="20"/>
      <c r="AD5" s="20"/>
      <c r="AE5" s="20" t="s">
        <v>216</v>
      </c>
      <c r="AF5" s="19"/>
      <c r="AG5" s="20">
        <v>0</v>
      </c>
      <c r="AH5" s="20">
        <v>0</v>
      </c>
      <c r="AI5" s="20"/>
      <c r="AJ5" s="20"/>
      <c r="AK5" s="20" t="s">
        <v>212</v>
      </c>
      <c r="AL5" s="19"/>
      <c r="AM5" s="19"/>
      <c r="AN5" s="19"/>
      <c r="AO5" s="19"/>
      <c r="AP5" s="19" t="s">
        <v>813</v>
      </c>
      <c r="AQ5" s="19">
        <v>1</v>
      </c>
      <c r="AR5" s="19"/>
      <c r="AS5" s="19"/>
      <c r="AT5" s="19"/>
      <c r="AU5" s="20" t="s">
        <v>221</v>
      </c>
      <c r="AV5" s="20">
        <v>1</v>
      </c>
      <c r="AW5" s="19"/>
      <c r="AX5" s="19"/>
      <c r="AY5" s="19"/>
      <c r="AZ5" s="19" t="s">
        <v>815</v>
      </c>
      <c r="BA5" s="19">
        <v>1</v>
      </c>
      <c r="BB5" s="19"/>
      <c r="BC5" s="19"/>
      <c r="BD5" s="19"/>
      <c r="BE5" s="20" t="s">
        <v>225</v>
      </c>
      <c r="BF5" s="19">
        <v>1</v>
      </c>
      <c r="BG5" s="19"/>
      <c r="BH5" s="19"/>
      <c r="BI5" s="19"/>
      <c r="BJ5" s="1" t="s">
        <v>764</v>
      </c>
      <c r="BK5" s="19"/>
      <c r="BL5" s="19"/>
      <c r="BM5" s="19"/>
      <c r="BN5" s="19"/>
      <c r="BO5" s="19" t="s">
        <v>1068</v>
      </c>
      <c r="BP5" s="19">
        <v>0.75</v>
      </c>
      <c r="BQ5" s="19"/>
      <c r="BR5" s="19"/>
      <c r="BS5" s="19"/>
      <c r="BT5" s="19" t="s">
        <v>628</v>
      </c>
      <c r="BU5" s="19">
        <v>1</v>
      </c>
      <c r="BV5" s="19"/>
      <c r="BW5" s="19"/>
      <c r="BX5" s="19"/>
      <c r="BY5" s="19" t="s">
        <v>816</v>
      </c>
      <c r="BZ5" s="19">
        <v>1</v>
      </c>
      <c r="CA5" s="19" t="s">
        <v>829</v>
      </c>
      <c r="CB5" s="19" t="s">
        <v>829</v>
      </c>
      <c r="CC5" s="19"/>
      <c r="CD5" s="19"/>
      <c r="CE5" s="19" t="s">
        <v>830</v>
      </c>
      <c r="CF5" s="20">
        <v>1</v>
      </c>
      <c r="CG5" s="19"/>
      <c r="CH5" s="19"/>
      <c r="CI5" s="19"/>
      <c r="CJ5" s="19" t="s">
        <v>315</v>
      </c>
      <c r="CK5" s="19">
        <v>1</v>
      </c>
      <c r="CL5" s="19"/>
      <c r="CM5" s="19"/>
      <c r="CN5" s="19"/>
      <c r="CO5" s="20" t="s">
        <v>239</v>
      </c>
      <c r="CP5" s="19"/>
      <c r="CQ5" s="19"/>
      <c r="CR5" s="19"/>
      <c r="CS5" s="19"/>
      <c r="CT5" s="20" t="s">
        <v>283</v>
      </c>
      <c r="CU5" s="19"/>
      <c r="CV5" s="19"/>
      <c r="CW5" s="19"/>
      <c r="CX5" s="19"/>
      <c r="CY5" s="20" t="s">
        <v>243</v>
      </c>
      <c r="CZ5" s="19"/>
      <c r="DA5" s="19"/>
      <c r="DB5" s="19"/>
      <c r="DC5" s="19"/>
      <c r="DD5" s="20" t="s">
        <v>1076</v>
      </c>
      <c r="DE5" s="19">
        <v>1</v>
      </c>
      <c r="DF5" s="19"/>
      <c r="DG5" s="19"/>
      <c r="DH5" s="19"/>
      <c r="DI5" s="20" t="s">
        <v>247</v>
      </c>
      <c r="DJ5" s="20">
        <v>1</v>
      </c>
      <c r="DK5" s="19"/>
      <c r="DL5" s="19"/>
      <c r="DM5" s="19"/>
      <c r="DN5" s="20" t="s">
        <v>1077</v>
      </c>
      <c r="DO5" s="20">
        <v>0.75</v>
      </c>
      <c r="DP5" s="19">
        <v>35</v>
      </c>
      <c r="DQ5" s="19">
        <v>31</v>
      </c>
      <c r="DR5" s="19"/>
      <c r="DS5" s="19"/>
      <c r="DT5" s="19" t="s">
        <v>831</v>
      </c>
      <c r="DU5" s="19">
        <f t="shared" si="2"/>
        <v>0.88571428571428568</v>
      </c>
      <c r="DV5" s="19">
        <v>2</v>
      </c>
      <c r="DW5" s="19">
        <v>2</v>
      </c>
      <c r="DX5" s="19"/>
      <c r="DY5" s="19"/>
      <c r="DZ5" s="20" t="s">
        <v>252</v>
      </c>
      <c r="EA5" s="20">
        <f t="shared" si="6"/>
        <v>1</v>
      </c>
      <c r="EB5" s="19" t="s">
        <v>835</v>
      </c>
      <c r="EC5" s="19" t="s">
        <v>835</v>
      </c>
      <c r="ED5" s="19"/>
      <c r="EE5" s="19"/>
      <c r="EF5" s="19" t="s">
        <v>836</v>
      </c>
      <c r="EG5" s="19">
        <v>0.75</v>
      </c>
      <c r="EH5" s="19"/>
      <c r="EI5" s="19"/>
      <c r="EJ5" s="19"/>
      <c r="EK5" s="20" t="s">
        <v>520</v>
      </c>
      <c r="EL5" s="19">
        <v>0.75</v>
      </c>
      <c r="EM5" s="19"/>
      <c r="EN5" s="19"/>
      <c r="EO5" s="19"/>
      <c r="EP5" s="20" t="s">
        <v>819</v>
      </c>
      <c r="EQ5" s="19">
        <v>1</v>
      </c>
      <c r="ER5" s="19">
        <v>6</v>
      </c>
      <c r="ES5" s="19">
        <v>0</v>
      </c>
      <c r="ET5" s="19"/>
      <c r="EU5" s="19"/>
      <c r="EV5" s="19" t="s">
        <v>821</v>
      </c>
      <c r="EW5" s="19">
        <f>ES5/ER5</f>
        <v>0</v>
      </c>
      <c r="EX5" s="19"/>
      <c r="EY5" s="19"/>
      <c r="EZ5" s="19"/>
      <c r="FA5" s="20" t="s">
        <v>261</v>
      </c>
      <c r="FB5" s="19">
        <v>1</v>
      </c>
      <c r="FC5" s="19"/>
      <c r="FD5" s="19"/>
      <c r="FE5" s="19"/>
      <c r="FF5" s="20" t="s">
        <v>822</v>
      </c>
      <c r="FG5" s="19">
        <v>0.75</v>
      </c>
      <c r="FH5" s="19"/>
      <c r="FI5" s="19"/>
      <c r="FJ5" s="19"/>
      <c r="FK5" s="20" t="s">
        <v>511</v>
      </c>
      <c r="FL5" s="20">
        <v>1</v>
      </c>
      <c r="FM5" s="19"/>
      <c r="FN5" s="19"/>
      <c r="FO5" s="19"/>
      <c r="FP5" s="20" t="s">
        <v>823</v>
      </c>
      <c r="FQ5" s="19">
        <v>1</v>
      </c>
      <c r="FR5" s="19"/>
      <c r="FS5" s="19"/>
      <c r="FT5" s="19"/>
      <c r="FU5" s="19" t="s">
        <v>824</v>
      </c>
      <c r="FV5" s="19">
        <v>1</v>
      </c>
      <c r="FW5" s="19"/>
      <c r="FX5" s="19"/>
      <c r="FY5" s="19"/>
      <c r="FZ5" s="19" t="s">
        <v>825</v>
      </c>
      <c r="GA5" s="19">
        <v>0.75</v>
      </c>
      <c r="GB5" s="19"/>
      <c r="GC5" s="19"/>
      <c r="GD5" s="19"/>
      <c r="GE5" s="19" t="s">
        <v>826</v>
      </c>
      <c r="GF5" s="19">
        <v>0</v>
      </c>
      <c r="GG5" s="19"/>
      <c r="GH5" s="19"/>
      <c r="GI5" s="19"/>
      <c r="GJ5" s="20" t="s">
        <v>274</v>
      </c>
      <c r="GK5" s="19"/>
      <c r="GL5" s="19">
        <v>1116</v>
      </c>
      <c r="GM5" s="19">
        <v>84</v>
      </c>
      <c r="GN5" s="19"/>
      <c r="GO5" s="19"/>
      <c r="GP5" s="19" t="s">
        <v>368</v>
      </c>
      <c r="GQ5" s="19">
        <f t="shared" si="4"/>
        <v>0.92473118279569888</v>
      </c>
      <c r="GR5" s="19"/>
      <c r="GS5" s="19"/>
      <c r="GT5" s="19"/>
      <c r="GU5" s="19" t="s">
        <v>1087</v>
      </c>
      <c r="GV5" s="20">
        <v>0.75</v>
      </c>
      <c r="GW5" s="20">
        <f t="shared" si="5"/>
        <v>85.553260236241329</v>
      </c>
    </row>
    <row r="6" spans="1:207" ht="75" x14ac:dyDescent="0.25">
      <c r="A6" t="s">
        <v>837</v>
      </c>
      <c r="B6" s="10" t="s">
        <v>838</v>
      </c>
      <c r="C6">
        <v>2</v>
      </c>
      <c r="D6">
        <v>2</v>
      </c>
      <c r="G6" t="s">
        <v>841</v>
      </c>
      <c r="H6" s="19">
        <f t="shared" si="0"/>
        <v>1</v>
      </c>
      <c r="I6" s="20">
        <v>0</v>
      </c>
      <c r="J6" s="20">
        <v>0</v>
      </c>
      <c r="K6" s="20"/>
      <c r="L6" s="20"/>
      <c r="M6" s="20" t="s">
        <v>209</v>
      </c>
      <c r="N6" s="20"/>
      <c r="O6" s="20">
        <v>0</v>
      </c>
      <c r="P6" s="20">
        <v>0</v>
      </c>
      <c r="Q6" s="20"/>
      <c r="R6" s="20"/>
      <c r="S6" s="20" t="s">
        <v>212</v>
      </c>
      <c r="T6" s="19"/>
      <c r="U6" s="20">
        <v>0</v>
      </c>
      <c r="V6" s="20">
        <v>0</v>
      </c>
      <c r="W6" s="20"/>
      <c r="X6" s="20"/>
      <c r="Y6" s="20" t="s">
        <v>212</v>
      </c>
      <c r="Z6" s="19"/>
      <c r="AA6" s="20">
        <v>0</v>
      </c>
      <c r="AB6" s="20">
        <v>0</v>
      </c>
      <c r="AC6" s="20"/>
      <c r="AD6" s="20"/>
      <c r="AE6" s="20" t="s">
        <v>216</v>
      </c>
      <c r="AF6" s="19"/>
      <c r="AG6" s="20">
        <v>0</v>
      </c>
      <c r="AH6" s="20">
        <v>0</v>
      </c>
      <c r="AI6" s="20"/>
      <c r="AJ6" s="20"/>
      <c r="AK6" s="20" t="s">
        <v>212</v>
      </c>
      <c r="AP6" t="s">
        <v>842</v>
      </c>
      <c r="AQ6">
        <v>1</v>
      </c>
      <c r="AU6" s="20" t="s">
        <v>221</v>
      </c>
      <c r="AV6" s="20">
        <v>1</v>
      </c>
      <c r="AZ6" s="20" t="s">
        <v>223</v>
      </c>
      <c r="BE6" s="20" t="s">
        <v>225</v>
      </c>
      <c r="BF6" s="19">
        <v>1</v>
      </c>
      <c r="BJ6" s="1" t="s">
        <v>764</v>
      </c>
      <c r="BO6" s="19" t="s">
        <v>1069</v>
      </c>
      <c r="BP6" s="19">
        <v>0.5</v>
      </c>
      <c r="BT6" s="19" t="s">
        <v>363</v>
      </c>
      <c r="BU6" s="19">
        <v>0.75</v>
      </c>
      <c r="BY6" s="19" t="s">
        <v>232</v>
      </c>
      <c r="BZ6" s="19">
        <v>1</v>
      </c>
      <c r="CA6">
        <v>54</v>
      </c>
      <c r="CB6">
        <v>54</v>
      </c>
      <c r="CE6" t="s">
        <v>844</v>
      </c>
      <c r="CF6" s="20">
        <f t="shared" si="1"/>
        <v>1</v>
      </c>
      <c r="CJ6" s="19" t="s">
        <v>315</v>
      </c>
      <c r="CK6" s="19">
        <v>1</v>
      </c>
      <c r="CO6" s="20" t="s">
        <v>239</v>
      </c>
      <c r="CT6" s="20" t="s">
        <v>283</v>
      </c>
      <c r="CY6" s="20" t="s">
        <v>243</v>
      </c>
      <c r="DD6" s="20" t="s">
        <v>1076</v>
      </c>
      <c r="DE6" s="19">
        <v>1</v>
      </c>
      <c r="DI6" s="20" t="s">
        <v>247</v>
      </c>
      <c r="DJ6" s="20">
        <v>1</v>
      </c>
      <c r="DN6" s="20" t="s">
        <v>1077</v>
      </c>
      <c r="DO6" s="20">
        <v>0.75</v>
      </c>
      <c r="DP6">
        <v>52</v>
      </c>
      <c r="DQ6">
        <v>52</v>
      </c>
      <c r="DT6" t="s">
        <v>846</v>
      </c>
      <c r="DU6" s="19">
        <f t="shared" si="2"/>
        <v>1</v>
      </c>
      <c r="DV6" s="19">
        <v>2</v>
      </c>
      <c r="DW6" s="19">
        <v>2</v>
      </c>
      <c r="DX6" s="19"/>
      <c r="DY6" s="19"/>
      <c r="DZ6" s="20" t="s">
        <v>252</v>
      </c>
      <c r="EA6" s="20">
        <f t="shared" ref="EA6:EA9" si="7" xml:space="preserve"> DW6 / DV6</f>
        <v>1</v>
      </c>
      <c r="EB6" s="19">
        <v>13</v>
      </c>
      <c r="EC6">
        <v>13</v>
      </c>
      <c r="EF6" t="s">
        <v>923</v>
      </c>
      <c r="EG6">
        <v>0.75</v>
      </c>
      <c r="EK6" s="20" t="s">
        <v>520</v>
      </c>
      <c r="EL6" s="19">
        <v>0.75</v>
      </c>
      <c r="EP6" s="20" t="s">
        <v>819</v>
      </c>
      <c r="EQ6" s="19">
        <v>1</v>
      </c>
      <c r="EV6" s="19" t="s">
        <v>820</v>
      </c>
      <c r="FA6" s="20" t="s">
        <v>261</v>
      </c>
      <c r="FB6" s="19">
        <v>1</v>
      </c>
      <c r="FF6" s="20" t="s">
        <v>1083</v>
      </c>
      <c r="FG6" s="19">
        <v>1</v>
      </c>
      <c r="FK6" s="20" t="s">
        <v>511</v>
      </c>
      <c r="FL6" s="20">
        <v>1</v>
      </c>
      <c r="FP6" s="20" t="s">
        <v>823</v>
      </c>
      <c r="FQ6" s="19">
        <v>1</v>
      </c>
      <c r="FU6" s="20" t="s">
        <v>268</v>
      </c>
      <c r="FZ6" s="20" t="s">
        <v>268</v>
      </c>
      <c r="GE6" s="20" t="s">
        <v>268</v>
      </c>
      <c r="GJ6" s="20" t="s">
        <v>274</v>
      </c>
      <c r="GL6">
        <v>315</v>
      </c>
      <c r="GM6">
        <v>2</v>
      </c>
      <c r="GP6" t="s">
        <v>864</v>
      </c>
      <c r="GQ6" s="19">
        <f t="shared" si="4"/>
        <v>0.99365079365079367</v>
      </c>
      <c r="GU6" s="19" t="s">
        <v>1087</v>
      </c>
      <c r="GV6" s="20">
        <v>0.75</v>
      </c>
      <c r="GW6" s="20">
        <f t="shared" si="5"/>
        <v>92.363699102829528</v>
      </c>
    </row>
    <row r="7" spans="1:207" ht="75" x14ac:dyDescent="0.25">
      <c r="A7" t="s">
        <v>840</v>
      </c>
      <c r="B7" s="10" t="s">
        <v>839</v>
      </c>
      <c r="C7">
        <v>1</v>
      </c>
      <c r="D7">
        <v>1</v>
      </c>
      <c r="G7" t="s">
        <v>810</v>
      </c>
      <c r="H7" s="19">
        <f t="shared" si="0"/>
        <v>1</v>
      </c>
      <c r="I7" s="20">
        <v>0</v>
      </c>
      <c r="J7" s="20">
        <v>0</v>
      </c>
      <c r="K7" s="20"/>
      <c r="L7" s="20"/>
      <c r="M7" s="20" t="s">
        <v>209</v>
      </c>
      <c r="N7" s="20"/>
      <c r="O7" s="20">
        <v>0</v>
      </c>
      <c r="P7" s="20">
        <v>0</v>
      </c>
      <c r="Q7" s="20"/>
      <c r="R7" s="20"/>
      <c r="S7" s="20" t="s">
        <v>212</v>
      </c>
      <c r="T7" s="19"/>
      <c r="U7" s="20">
        <v>0</v>
      </c>
      <c r="V7" s="20">
        <v>0</v>
      </c>
      <c r="W7" s="20"/>
      <c r="X7" s="20"/>
      <c r="Y7" s="20" t="s">
        <v>212</v>
      </c>
      <c r="Z7" s="19"/>
      <c r="AA7" s="20">
        <v>0</v>
      </c>
      <c r="AB7" s="20">
        <v>0</v>
      </c>
      <c r="AC7" s="20"/>
      <c r="AD7" s="20"/>
      <c r="AE7" s="20" t="s">
        <v>216</v>
      </c>
      <c r="AF7" s="19"/>
      <c r="AG7" s="20">
        <v>0</v>
      </c>
      <c r="AH7" s="20">
        <v>0</v>
      </c>
      <c r="AI7" s="20"/>
      <c r="AJ7" s="20"/>
      <c r="AK7" s="20" t="s">
        <v>212</v>
      </c>
      <c r="AP7" t="s">
        <v>843</v>
      </c>
      <c r="AQ7">
        <v>1</v>
      </c>
      <c r="AU7" s="20" t="s">
        <v>221</v>
      </c>
      <c r="AV7" s="20">
        <v>1</v>
      </c>
      <c r="AZ7" s="20" t="s">
        <v>223</v>
      </c>
      <c r="BE7" s="20" t="s">
        <v>225</v>
      </c>
      <c r="BF7" s="19">
        <v>1</v>
      </c>
      <c r="BJ7" s="1" t="s">
        <v>764</v>
      </c>
      <c r="BO7" s="19" t="s">
        <v>1070</v>
      </c>
      <c r="BP7" s="19">
        <v>0.75</v>
      </c>
      <c r="BT7" s="19" t="s">
        <v>363</v>
      </c>
      <c r="BU7" s="19">
        <v>0.75</v>
      </c>
      <c r="BY7" s="19" t="s">
        <v>232</v>
      </c>
      <c r="BZ7" s="19">
        <v>1</v>
      </c>
      <c r="CA7">
        <v>37</v>
      </c>
      <c r="CB7">
        <v>37</v>
      </c>
      <c r="CE7" t="s">
        <v>845</v>
      </c>
      <c r="CF7" s="20">
        <f t="shared" si="1"/>
        <v>1</v>
      </c>
      <c r="CJ7" s="19" t="s">
        <v>315</v>
      </c>
      <c r="CK7" s="19">
        <v>1</v>
      </c>
      <c r="CO7" s="20" t="s">
        <v>239</v>
      </c>
      <c r="CT7" s="20" t="s">
        <v>283</v>
      </c>
      <c r="CY7" s="20" t="s">
        <v>243</v>
      </c>
      <c r="DD7" s="20" t="s">
        <v>1076</v>
      </c>
      <c r="DE7" s="19">
        <v>1</v>
      </c>
      <c r="DI7" s="20" t="s">
        <v>247</v>
      </c>
      <c r="DJ7" s="20">
        <v>1</v>
      </c>
      <c r="DN7" s="20" t="s">
        <v>1077</v>
      </c>
      <c r="DO7" s="20">
        <v>0.75</v>
      </c>
      <c r="DP7">
        <v>35</v>
      </c>
      <c r="DQ7">
        <v>35</v>
      </c>
      <c r="DT7" t="s">
        <v>847</v>
      </c>
      <c r="DU7" s="19">
        <f t="shared" si="2"/>
        <v>1</v>
      </c>
      <c r="DV7" s="19">
        <v>2</v>
      </c>
      <c r="DW7" s="19">
        <v>2</v>
      </c>
      <c r="DX7" s="19"/>
      <c r="DY7" s="19"/>
      <c r="DZ7" s="20" t="s">
        <v>252</v>
      </c>
      <c r="EA7" s="20">
        <f t="shared" si="7"/>
        <v>1</v>
      </c>
      <c r="EB7" s="19">
        <v>4</v>
      </c>
      <c r="EC7">
        <v>4</v>
      </c>
      <c r="EF7" t="s">
        <v>924</v>
      </c>
      <c r="EG7">
        <v>0.75</v>
      </c>
      <c r="EK7" s="20" t="s">
        <v>520</v>
      </c>
      <c r="EL7" s="19">
        <v>0.75</v>
      </c>
      <c r="EP7" s="20" t="s">
        <v>819</v>
      </c>
      <c r="EQ7" s="19">
        <v>1</v>
      </c>
      <c r="EV7" s="19" t="s">
        <v>820</v>
      </c>
      <c r="FA7" s="20" t="s">
        <v>261</v>
      </c>
      <c r="FB7" s="19">
        <v>1</v>
      </c>
      <c r="FF7" s="20" t="s">
        <v>1083</v>
      </c>
      <c r="FG7" s="19">
        <v>1</v>
      </c>
      <c r="FK7" s="20" t="s">
        <v>511</v>
      </c>
      <c r="FL7" s="20">
        <v>1</v>
      </c>
      <c r="FP7" s="20" t="s">
        <v>823</v>
      </c>
      <c r="FQ7" s="19">
        <v>1</v>
      </c>
      <c r="FU7" s="20" t="s">
        <v>268</v>
      </c>
      <c r="FZ7" s="20" t="s">
        <v>268</v>
      </c>
      <c r="GE7" s="20" t="s">
        <v>268</v>
      </c>
      <c r="GJ7" s="20" t="s">
        <v>274</v>
      </c>
      <c r="GL7">
        <v>298</v>
      </c>
      <c r="GM7">
        <v>2</v>
      </c>
      <c r="GP7" t="s">
        <v>864</v>
      </c>
      <c r="GQ7">
        <f t="shared" si="4"/>
        <v>0.99328859060402686</v>
      </c>
      <c r="GU7" s="19" t="s">
        <v>1087</v>
      </c>
      <c r="GV7" s="20">
        <v>0.75</v>
      </c>
      <c r="GW7" s="20">
        <f t="shared" si="5"/>
        <v>93.449080828713164</v>
      </c>
    </row>
    <row r="8" spans="1:207" s="19" customFormat="1" ht="75" x14ac:dyDescent="0.25">
      <c r="A8" s="19" t="s">
        <v>1060</v>
      </c>
      <c r="B8" s="11" t="s">
        <v>1061</v>
      </c>
      <c r="C8" s="19">
        <v>6</v>
      </c>
      <c r="D8" s="19">
        <v>5</v>
      </c>
      <c r="G8" s="19" t="s">
        <v>1062</v>
      </c>
      <c r="H8" s="19">
        <f t="shared" si="0"/>
        <v>0.83333333333333337</v>
      </c>
      <c r="I8" s="20">
        <v>0</v>
      </c>
      <c r="J8" s="20">
        <v>0</v>
      </c>
      <c r="K8" s="20"/>
      <c r="L8" s="20"/>
      <c r="M8" s="20" t="s">
        <v>209</v>
      </c>
      <c r="N8" s="20"/>
      <c r="O8" s="20">
        <v>0</v>
      </c>
      <c r="P8" s="20">
        <v>0</v>
      </c>
      <c r="Q8" s="20"/>
      <c r="R8" s="20"/>
      <c r="S8" s="20" t="s">
        <v>212</v>
      </c>
      <c r="U8" s="20">
        <v>0</v>
      </c>
      <c r="V8" s="20">
        <v>0</v>
      </c>
      <c r="W8" s="20"/>
      <c r="X8" s="20"/>
      <c r="Y8" s="20" t="s">
        <v>212</v>
      </c>
      <c r="AA8" s="20">
        <v>0</v>
      </c>
      <c r="AB8" s="20">
        <v>0</v>
      </c>
      <c r="AC8" s="20"/>
      <c r="AD8" s="20"/>
      <c r="AE8" s="20" t="s">
        <v>216</v>
      </c>
      <c r="AG8" s="20">
        <v>0</v>
      </c>
      <c r="AH8" s="20">
        <v>0</v>
      </c>
      <c r="AI8" s="20"/>
      <c r="AJ8" s="20"/>
      <c r="AK8" s="20" t="s">
        <v>212</v>
      </c>
      <c r="AP8" s="19" t="s">
        <v>1065</v>
      </c>
      <c r="AQ8" s="19">
        <v>0.75</v>
      </c>
      <c r="AU8" s="20" t="s">
        <v>221</v>
      </c>
      <c r="AV8" s="20">
        <v>1</v>
      </c>
      <c r="AZ8" s="20" t="s">
        <v>223</v>
      </c>
      <c r="BE8" s="20" t="s">
        <v>225</v>
      </c>
      <c r="BF8" s="19">
        <v>1</v>
      </c>
      <c r="BJ8" s="1" t="s">
        <v>764</v>
      </c>
      <c r="BO8" s="19" t="s">
        <v>1071</v>
      </c>
      <c r="BP8" s="19">
        <v>0.5</v>
      </c>
      <c r="BT8" s="19" t="s">
        <v>363</v>
      </c>
      <c r="BU8" s="19">
        <v>0.75</v>
      </c>
      <c r="BY8" s="19" t="s">
        <v>232</v>
      </c>
      <c r="BZ8" s="19">
        <v>1</v>
      </c>
      <c r="CA8" s="19">
        <v>21</v>
      </c>
      <c r="CB8" s="19">
        <v>21</v>
      </c>
      <c r="CE8" s="19" t="s">
        <v>1074</v>
      </c>
      <c r="CF8" s="20">
        <f t="shared" si="1"/>
        <v>1</v>
      </c>
      <c r="CJ8" s="19" t="s">
        <v>315</v>
      </c>
      <c r="CK8" s="19">
        <v>1</v>
      </c>
      <c r="CO8" s="20" t="s">
        <v>239</v>
      </c>
      <c r="CT8" s="20" t="s">
        <v>283</v>
      </c>
      <c r="CY8" s="20" t="s">
        <v>243</v>
      </c>
      <c r="DD8" s="20" t="s">
        <v>1076</v>
      </c>
      <c r="DE8" s="19">
        <v>1</v>
      </c>
      <c r="DI8" s="20" t="s">
        <v>247</v>
      </c>
      <c r="DJ8" s="20">
        <v>1</v>
      </c>
      <c r="DN8" s="20" t="s">
        <v>1077</v>
      </c>
      <c r="DO8" s="20">
        <v>0.75</v>
      </c>
      <c r="DP8" s="19">
        <v>21</v>
      </c>
      <c r="DQ8" s="19">
        <v>20</v>
      </c>
      <c r="DT8" s="19" t="s">
        <v>1078</v>
      </c>
      <c r="DU8" s="19">
        <f t="shared" si="2"/>
        <v>0.95238095238095233</v>
      </c>
      <c r="DV8" s="19">
        <v>2</v>
      </c>
      <c r="DW8" s="19">
        <v>1</v>
      </c>
      <c r="DZ8" s="20" t="s">
        <v>929</v>
      </c>
      <c r="EA8" s="20">
        <f t="shared" si="7"/>
        <v>0.5</v>
      </c>
      <c r="EB8" s="19">
        <v>3</v>
      </c>
      <c r="EC8" s="19">
        <v>3</v>
      </c>
      <c r="EF8" s="19" t="s">
        <v>1080</v>
      </c>
      <c r="EG8" s="19">
        <v>0.75</v>
      </c>
      <c r="EK8" s="20" t="s">
        <v>1082</v>
      </c>
      <c r="EL8" s="19">
        <v>0</v>
      </c>
      <c r="EP8" s="20" t="s">
        <v>819</v>
      </c>
      <c r="EQ8" s="19">
        <v>1</v>
      </c>
      <c r="EV8" s="19" t="s">
        <v>820</v>
      </c>
      <c r="FA8" s="20" t="s">
        <v>261</v>
      </c>
      <c r="FB8" s="19">
        <v>1</v>
      </c>
      <c r="FF8" s="20" t="s">
        <v>1083</v>
      </c>
      <c r="FG8" s="19">
        <v>1</v>
      </c>
      <c r="FK8" s="20" t="s">
        <v>511</v>
      </c>
      <c r="FL8" s="20">
        <v>1</v>
      </c>
      <c r="FP8" s="20" t="s">
        <v>823</v>
      </c>
      <c r="FQ8" s="19">
        <v>1</v>
      </c>
      <c r="FU8" s="20" t="s">
        <v>1084</v>
      </c>
      <c r="FV8" s="20" t="s">
        <v>1084</v>
      </c>
      <c r="FZ8" s="20" t="s">
        <v>268</v>
      </c>
      <c r="GE8" s="20" t="s">
        <v>268</v>
      </c>
      <c r="GJ8" s="20" t="s">
        <v>274</v>
      </c>
      <c r="GL8" s="19">
        <v>311</v>
      </c>
      <c r="GM8" s="19">
        <v>13</v>
      </c>
      <c r="GP8" s="19" t="s">
        <v>1085</v>
      </c>
      <c r="GQ8" s="19">
        <f t="shared" si="4"/>
        <v>0.95819935691318325</v>
      </c>
      <c r="GU8" s="19" t="s">
        <v>1087</v>
      </c>
      <c r="GV8" s="20">
        <v>0.75</v>
      </c>
      <c r="GW8" s="20">
        <f t="shared" si="5"/>
        <v>84.756146272293336</v>
      </c>
    </row>
    <row r="9" spans="1:207" s="19" customFormat="1" ht="105" x14ac:dyDescent="0.25">
      <c r="A9" s="19" t="s">
        <v>1063</v>
      </c>
      <c r="B9" s="21" t="s">
        <v>1064</v>
      </c>
      <c r="C9" s="19">
        <v>3</v>
      </c>
      <c r="D9" s="19">
        <v>3</v>
      </c>
      <c r="G9" s="19" t="s">
        <v>446</v>
      </c>
      <c r="H9" s="19">
        <f t="shared" si="0"/>
        <v>1</v>
      </c>
      <c r="I9" s="20">
        <v>0</v>
      </c>
      <c r="J9" s="20">
        <v>0</v>
      </c>
      <c r="K9" s="20"/>
      <c r="L9" s="20"/>
      <c r="M9" s="20" t="s">
        <v>209</v>
      </c>
      <c r="N9" s="20"/>
      <c r="O9" s="20">
        <v>0</v>
      </c>
      <c r="P9" s="20">
        <v>0</v>
      </c>
      <c r="Q9" s="20"/>
      <c r="R9" s="20"/>
      <c r="S9" s="20" t="s">
        <v>212</v>
      </c>
      <c r="U9" s="20">
        <v>0</v>
      </c>
      <c r="V9" s="20">
        <v>0</v>
      </c>
      <c r="W9" s="20"/>
      <c r="X9" s="20"/>
      <c r="Y9" s="20" t="s">
        <v>212</v>
      </c>
      <c r="AA9" s="20">
        <v>0</v>
      </c>
      <c r="AB9" s="20">
        <v>0</v>
      </c>
      <c r="AC9" s="20"/>
      <c r="AD9" s="20"/>
      <c r="AE9" s="20" t="s">
        <v>216</v>
      </c>
      <c r="AG9" s="20">
        <v>0</v>
      </c>
      <c r="AH9" s="20">
        <v>0</v>
      </c>
      <c r="AI9" s="20"/>
      <c r="AJ9" s="20"/>
      <c r="AK9" s="20" t="s">
        <v>212</v>
      </c>
      <c r="AP9" s="19" t="s">
        <v>1065</v>
      </c>
      <c r="AQ9" s="19">
        <v>0.75</v>
      </c>
      <c r="AU9" s="20" t="s">
        <v>221</v>
      </c>
      <c r="AV9" s="20">
        <v>1</v>
      </c>
      <c r="AZ9" s="20" t="s">
        <v>223</v>
      </c>
      <c r="BE9" s="20" t="s">
        <v>225</v>
      </c>
      <c r="BF9" s="19">
        <v>1</v>
      </c>
      <c r="BJ9" s="1" t="s">
        <v>764</v>
      </c>
      <c r="BO9" s="19" t="s">
        <v>1072</v>
      </c>
      <c r="BP9" s="19">
        <v>0.75</v>
      </c>
      <c r="BT9" s="19" t="s">
        <v>363</v>
      </c>
      <c r="BU9" s="19">
        <v>0.75</v>
      </c>
      <c r="BY9" s="19" t="s">
        <v>1073</v>
      </c>
      <c r="BZ9" s="19">
        <v>0</v>
      </c>
      <c r="CA9" s="19">
        <v>28</v>
      </c>
      <c r="CB9" s="19">
        <v>28</v>
      </c>
      <c r="CE9" s="19" t="s">
        <v>1075</v>
      </c>
      <c r="CF9" s="20">
        <f t="shared" si="1"/>
        <v>1</v>
      </c>
      <c r="CJ9" s="19" t="s">
        <v>315</v>
      </c>
      <c r="CK9" s="19">
        <v>1</v>
      </c>
      <c r="CO9" s="20" t="s">
        <v>239</v>
      </c>
      <c r="CT9" s="20" t="s">
        <v>283</v>
      </c>
      <c r="CY9" s="20" t="s">
        <v>243</v>
      </c>
      <c r="DD9" s="20" t="s">
        <v>1076</v>
      </c>
      <c r="DE9" s="19">
        <v>1</v>
      </c>
      <c r="DI9" s="20" t="s">
        <v>247</v>
      </c>
      <c r="DJ9" s="20">
        <v>1</v>
      </c>
      <c r="DN9" s="20" t="s">
        <v>1077</v>
      </c>
      <c r="DO9" s="20">
        <v>0.75</v>
      </c>
      <c r="DP9" s="19">
        <v>28</v>
      </c>
      <c r="DQ9" s="19">
        <v>28</v>
      </c>
      <c r="DT9" s="19" t="s">
        <v>1079</v>
      </c>
      <c r="DU9" s="19">
        <f t="shared" si="2"/>
        <v>1</v>
      </c>
      <c r="DV9" s="19">
        <v>2</v>
      </c>
      <c r="DW9" s="19">
        <v>1</v>
      </c>
      <c r="DZ9" s="20" t="s">
        <v>929</v>
      </c>
      <c r="EA9" s="20">
        <f t="shared" si="7"/>
        <v>0.5</v>
      </c>
      <c r="EB9" s="19">
        <v>3</v>
      </c>
      <c r="EC9" s="19">
        <v>3</v>
      </c>
      <c r="EF9" s="19" t="s">
        <v>1081</v>
      </c>
      <c r="EG9" s="19">
        <v>0.5</v>
      </c>
      <c r="EK9" s="20" t="s">
        <v>520</v>
      </c>
      <c r="EL9" s="19">
        <v>0.75</v>
      </c>
      <c r="EP9" s="20" t="s">
        <v>819</v>
      </c>
      <c r="EQ9" s="19">
        <v>1</v>
      </c>
      <c r="EV9" s="19" t="s">
        <v>820</v>
      </c>
      <c r="FA9" s="20" t="s">
        <v>261</v>
      </c>
      <c r="FB9" s="19">
        <v>1</v>
      </c>
      <c r="FF9" s="20" t="s">
        <v>1083</v>
      </c>
      <c r="FG9" s="19">
        <v>1</v>
      </c>
      <c r="FK9" s="20" t="s">
        <v>511</v>
      </c>
      <c r="FL9" s="20">
        <v>1</v>
      </c>
      <c r="FP9" s="20" t="s">
        <v>823</v>
      </c>
      <c r="FQ9" s="19">
        <v>1</v>
      </c>
      <c r="FU9" s="20" t="s">
        <v>1084</v>
      </c>
      <c r="FZ9" s="20" t="s">
        <v>268</v>
      </c>
      <c r="GE9" s="20" t="s">
        <v>268</v>
      </c>
      <c r="GJ9" s="20" t="s">
        <v>274</v>
      </c>
      <c r="GL9" s="19">
        <v>215</v>
      </c>
      <c r="GM9" s="19">
        <v>2</v>
      </c>
      <c r="GP9" s="19" t="s">
        <v>1086</v>
      </c>
      <c r="GQ9" s="19">
        <f t="shared" si="4"/>
        <v>0.99069767441860468</v>
      </c>
      <c r="GU9" s="19" t="s">
        <v>1087</v>
      </c>
      <c r="GV9" s="20">
        <v>0.75</v>
      </c>
      <c r="GW9" s="20">
        <f t="shared" si="5"/>
        <v>84.742163801820027</v>
      </c>
    </row>
    <row r="10" spans="1:207" s="19" customFormat="1" ht="75" x14ac:dyDescent="0.25">
      <c r="A10" s="19" t="s">
        <v>912</v>
      </c>
      <c r="B10" s="11" t="s">
        <v>913</v>
      </c>
      <c r="C10" s="19">
        <v>1</v>
      </c>
      <c r="D10" s="19">
        <v>0</v>
      </c>
      <c r="G10" s="19" t="s">
        <v>918</v>
      </c>
      <c r="H10" s="19">
        <f t="shared" si="0"/>
        <v>0</v>
      </c>
      <c r="I10" s="20">
        <v>0</v>
      </c>
      <c r="J10" s="20">
        <v>0</v>
      </c>
      <c r="K10" s="20"/>
      <c r="L10" s="20"/>
      <c r="M10" s="20" t="s">
        <v>209</v>
      </c>
      <c r="N10" s="20"/>
      <c r="O10" s="20">
        <v>0</v>
      </c>
      <c r="P10" s="20">
        <v>0</v>
      </c>
      <c r="Q10" s="20"/>
      <c r="R10" s="20"/>
      <c r="S10" s="20" t="s">
        <v>212</v>
      </c>
      <c r="U10" s="20">
        <v>0</v>
      </c>
      <c r="V10" s="20">
        <v>0</v>
      </c>
      <c r="W10" s="20"/>
      <c r="X10" s="20"/>
      <c r="Y10" s="20" t="s">
        <v>212</v>
      </c>
      <c r="AA10" s="20">
        <v>0</v>
      </c>
      <c r="AB10" s="20">
        <v>0</v>
      </c>
      <c r="AC10" s="20"/>
      <c r="AD10" s="20"/>
      <c r="AE10" s="20" t="s">
        <v>216</v>
      </c>
      <c r="AG10" s="20">
        <v>0</v>
      </c>
      <c r="AH10" s="20">
        <v>0</v>
      </c>
      <c r="AI10" s="20"/>
      <c r="AJ10" s="20"/>
      <c r="AK10" s="20" t="s">
        <v>212</v>
      </c>
      <c r="AP10" s="19" t="s">
        <v>1088</v>
      </c>
      <c r="AQ10" s="19">
        <v>0.75</v>
      </c>
      <c r="AU10" s="20" t="s">
        <v>221</v>
      </c>
      <c r="AV10" s="20">
        <v>1</v>
      </c>
      <c r="AZ10" s="20" t="s">
        <v>223</v>
      </c>
      <c r="BE10" s="20" t="s">
        <v>225</v>
      </c>
      <c r="BF10" s="19">
        <v>1</v>
      </c>
      <c r="BJ10" s="1" t="s">
        <v>764</v>
      </c>
      <c r="BO10" s="19" t="s">
        <v>1089</v>
      </c>
      <c r="BP10" s="19">
        <v>0.75</v>
      </c>
      <c r="BT10" s="19" t="s">
        <v>1090</v>
      </c>
      <c r="BU10" s="19">
        <v>1</v>
      </c>
      <c r="BY10" s="19" t="s">
        <v>232</v>
      </c>
      <c r="BZ10" s="19">
        <v>1</v>
      </c>
      <c r="CA10" s="19">
        <v>23</v>
      </c>
      <c r="CB10" s="19">
        <v>23</v>
      </c>
      <c r="CE10" s="19" t="s">
        <v>919</v>
      </c>
      <c r="CF10" s="20">
        <f t="shared" si="1"/>
        <v>1</v>
      </c>
      <c r="CJ10" s="19" t="s">
        <v>315</v>
      </c>
      <c r="CK10" s="19">
        <v>1</v>
      </c>
      <c r="CO10" s="20" t="s">
        <v>239</v>
      </c>
      <c r="CT10" s="20" t="s">
        <v>283</v>
      </c>
      <c r="CY10" s="20" t="s">
        <v>243</v>
      </c>
      <c r="DD10" s="20" t="s">
        <v>920</v>
      </c>
      <c r="DE10" s="19">
        <v>1</v>
      </c>
      <c r="DI10" s="20" t="s">
        <v>247</v>
      </c>
      <c r="DJ10" s="20">
        <v>1</v>
      </c>
      <c r="DN10" s="20" t="s">
        <v>921</v>
      </c>
      <c r="DO10" s="20">
        <v>1</v>
      </c>
      <c r="DP10" s="19">
        <v>23</v>
      </c>
      <c r="DQ10" s="19">
        <v>21</v>
      </c>
      <c r="DT10" s="19" t="s">
        <v>536</v>
      </c>
      <c r="DU10" s="19">
        <f t="shared" si="2"/>
        <v>0.91304347826086951</v>
      </c>
      <c r="DV10" s="19">
        <v>2</v>
      </c>
      <c r="DW10" s="19">
        <v>2</v>
      </c>
      <c r="DZ10" s="20" t="s">
        <v>1099</v>
      </c>
      <c r="EA10" s="20"/>
      <c r="EB10" s="19">
        <v>9</v>
      </c>
      <c r="EC10" s="19">
        <v>9</v>
      </c>
      <c r="EF10" s="19" t="s">
        <v>922</v>
      </c>
      <c r="EG10" s="19">
        <v>1</v>
      </c>
      <c r="EK10" s="20" t="s">
        <v>1091</v>
      </c>
      <c r="EL10" s="19">
        <v>1</v>
      </c>
      <c r="EP10" s="20" t="s">
        <v>819</v>
      </c>
      <c r="EQ10" s="19">
        <v>1</v>
      </c>
      <c r="EV10" s="19" t="s">
        <v>820</v>
      </c>
      <c r="FA10" s="20" t="s">
        <v>261</v>
      </c>
      <c r="FB10" s="19">
        <v>1</v>
      </c>
      <c r="FF10" s="20" t="s">
        <v>1092</v>
      </c>
      <c r="FG10" s="19">
        <v>0</v>
      </c>
      <c r="FK10" s="20" t="s">
        <v>1093</v>
      </c>
      <c r="FL10" s="20"/>
      <c r="FP10" s="20" t="s">
        <v>1094</v>
      </c>
      <c r="FU10" s="20" t="s">
        <v>925</v>
      </c>
      <c r="FZ10" s="20" t="s">
        <v>925</v>
      </c>
      <c r="GE10" s="20" t="s">
        <v>925</v>
      </c>
      <c r="GJ10" s="20" t="s">
        <v>274</v>
      </c>
      <c r="GL10" s="19">
        <v>413</v>
      </c>
      <c r="GM10" s="19">
        <v>15</v>
      </c>
      <c r="GP10" s="19" t="s">
        <v>926</v>
      </c>
      <c r="GQ10" s="19">
        <f t="shared" si="4"/>
        <v>0.96368038740920092</v>
      </c>
      <c r="GU10" s="19" t="s">
        <v>1087</v>
      </c>
      <c r="GV10" s="20">
        <v>0.75</v>
      </c>
      <c r="GW10" s="20">
        <f t="shared" si="5"/>
        <v>85.633619328350335</v>
      </c>
    </row>
    <row r="11" spans="1:207" s="19" customFormat="1" ht="75" x14ac:dyDescent="0.25">
      <c r="A11" s="19" t="s">
        <v>915</v>
      </c>
      <c r="B11" s="11" t="s">
        <v>914</v>
      </c>
      <c r="C11" s="19">
        <v>4</v>
      </c>
      <c r="D11" s="19">
        <v>2</v>
      </c>
      <c r="G11" s="19" t="s">
        <v>936</v>
      </c>
      <c r="H11" s="19">
        <f t="shared" si="0"/>
        <v>0.5</v>
      </c>
      <c r="I11" s="20">
        <v>0</v>
      </c>
      <c r="J11" s="20">
        <v>0</v>
      </c>
      <c r="K11" s="20"/>
      <c r="L11" s="20"/>
      <c r="M11" s="20" t="s">
        <v>209</v>
      </c>
      <c r="N11" s="20"/>
      <c r="O11" s="20">
        <v>0</v>
      </c>
      <c r="P11" s="20">
        <v>0</v>
      </c>
      <c r="Q11" s="20"/>
      <c r="R11" s="20"/>
      <c r="S11" s="20" t="s">
        <v>212</v>
      </c>
      <c r="U11" s="20">
        <v>0</v>
      </c>
      <c r="V11" s="20">
        <v>0</v>
      </c>
      <c r="W11" s="20"/>
      <c r="X11" s="20"/>
      <c r="Y11" s="20" t="s">
        <v>212</v>
      </c>
      <c r="AA11" s="20">
        <v>0</v>
      </c>
      <c r="AB11" s="20">
        <v>0</v>
      </c>
      <c r="AC11" s="20"/>
      <c r="AD11" s="20"/>
      <c r="AE11" s="20" t="s">
        <v>216</v>
      </c>
      <c r="AG11" s="20">
        <v>0</v>
      </c>
      <c r="AH11" s="20">
        <v>0</v>
      </c>
      <c r="AI11" s="20"/>
      <c r="AJ11" s="20"/>
      <c r="AK11" s="20" t="s">
        <v>212</v>
      </c>
      <c r="AP11" s="19" t="s">
        <v>928</v>
      </c>
      <c r="AQ11" s="19">
        <v>0.25</v>
      </c>
      <c r="AU11" s="20" t="s">
        <v>221</v>
      </c>
      <c r="AV11" s="20">
        <v>1</v>
      </c>
      <c r="AZ11" s="20" t="s">
        <v>931</v>
      </c>
      <c r="BA11" s="19">
        <v>0</v>
      </c>
      <c r="BE11" s="20" t="s">
        <v>1095</v>
      </c>
      <c r="BF11" s="19">
        <v>0.75</v>
      </c>
      <c r="BJ11" s="1" t="s">
        <v>764</v>
      </c>
      <c r="BO11" s="19" t="s">
        <v>1096</v>
      </c>
      <c r="BP11" s="19">
        <v>0.5</v>
      </c>
      <c r="BT11" s="19" t="s">
        <v>1090</v>
      </c>
      <c r="BU11" s="19">
        <v>1</v>
      </c>
      <c r="BY11" s="19" t="s">
        <v>1097</v>
      </c>
      <c r="BZ11" s="19">
        <v>0.5</v>
      </c>
      <c r="CA11" s="19">
        <v>20</v>
      </c>
      <c r="CB11" s="19">
        <v>20</v>
      </c>
      <c r="CE11" s="19" t="s">
        <v>927</v>
      </c>
      <c r="CF11" s="20">
        <f t="shared" si="1"/>
        <v>1</v>
      </c>
      <c r="CJ11" s="19" t="s">
        <v>315</v>
      </c>
      <c r="CK11" s="19">
        <v>1</v>
      </c>
      <c r="CO11" s="20" t="s">
        <v>239</v>
      </c>
      <c r="CT11" s="20" t="s">
        <v>283</v>
      </c>
      <c r="CY11" s="20" t="s">
        <v>243</v>
      </c>
      <c r="DD11" s="20" t="s">
        <v>920</v>
      </c>
      <c r="DE11" s="19">
        <v>1</v>
      </c>
      <c r="DI11" s="20" t="s">
        <v>247</v>
      </c>
      <c r="DJ11" s="20">
        <v>1</v>
      </c>
      <c r="DN11" s="20" t="s">
        <v>921</v>
      </c>
      <c r="DO11" s="20">
        <v>1</v>
      </c>
      <c r="DP11" s="19">
        <v>20</v>
      </c>
      <c r="DQ11" s="19">
        <v>18</v>
      </c>
      <c r="DT11" s="19" t="s">
        <v>536</v>
      </c>
      <c r="DU11" s="19">
        <f t="shared" si="2"/>
        <v>0.9</v>
      </c>
      <c r="DV11" s="19">
        <v>2</v>
      </c>
      <c r="DW11" s="19">
        <v>1</v>
      </c>
      <c r="DZ11" s="20" t="s">
        <v>1098</v>
      </c>
      <c r="EA11" s="20"/>
      <c r="EB11" s="19">
        <v>6</v>
      </c>
      <c r="EC11" s="19">
        <v>6</v>
      </c>
      <c r="EF11" s="19" t="s">
        <v>930</v>
      </c>
      <c r="EG11" s="19">
        <v>1</v>
      </c>
      <c r="EK11" s="20" t="s">
        <v>1100</v>
      </c>
      <c r="EL11" s="19">
        <v>0.75</v>
      </c>
      <c r="EP11" s="20" t="s">
        <v>819</v>
      </c>
      <c r="EQ11" s="19">
        <v>1</v>
      </c>
      <c r="EV11" s="19" t="s">
        <v>820</v>
      </c>
      <c r="FA11" s="20" t="s">
        <v>261</v>
      </c>
      <c r="FB11" s="19">
        <v>1</v>
      </c>
      <c r="FF11" s="20" t="s">
        <v>932</v>
      </c>
      <c r="FG11" s="19">
        <v>1</v>
      </c>
      <c r="FK11" s="20" t="s">
        <v>933</v>
      </c>
      <c r="FL11" s="20"/>
      <c r="FP11" s="20" t="s">
        <v>934</v>
      </c>
      <c r="FU11" s="20" t="s">
        <v>925</v>
      </c>
      <c r="FZ11" s="20" t="s">
        <v>925</v>
      </c>
      <c r="GE11" s="20" t="s">
        <v>925</v>
      </c>
      <c r="GJ11" s="20" t="s">
        <v>274</v>
      </c>
      <c r="GL11" s="19">
        <v>223</v>
      </c>
      <c r="GM11" s="19">
        <v>17</v>
      </c>
      <c r="GP11" s="19" t="s">
        <v>935</v>
      </c>
      <c r="GQ11" s="19">
        <f t="shared" si="4"/>
        <v>0.92376681614349776</v>
      </c>
      <c r="GU11" s="19" t="s">
        <v>1087</v>
      </c>
      <c r="GV11" s="20">
        <v>0.75</v>
      </c>
      <c r="GW11" s="20">
        <f t="shared" si="5"/>
        <v>80.113175314969027</v>
      </c>
    </row>
    <row r="12" spans="1:207" s="19" customFormat="1" ht="75" x14ac:dyDescent="0.25">
      <c r="A12" s="19" t="s">
        <v>1106</v>
      </c>
      <c r="B12" s="23" t="s">
        <v>916</v>
      </c>
      <c r="C12" s="19">
        <v>19</v>
      </c>
      <c r="D12" s="19">
        <v>14</v>
      </c>
      <c r="G12" s="19" t="s">
        <v>937</v>
      </c>
      <c r="H12" s="19">
        <f t="shared" si="0"/>
        <v>0.73684210526315785</v>
      </c>
      <c r="I12" s="20">
        <v>0</v>
      </c>
      <c r="J12" s="20">
        <v>0</v>
      </c>
      <c r="K12" s="20"/>
      <c r="L12" s="20"/>
      <c r="M12" s="20" t="s">
        <v>209</v>
      </c>
      <c r="N12" s="20"/>
      <c r="O12" s="20">
        <v>0</v>
      </c>
      <c r="P12" s="20">
        <v>0</v>
      </c>
      <c r="Q12" s="20"/>
      <c r="R12" s="20"/>
      <c r="S12" s="20" t="s">
        <v>212</v>
      </c>
      <c r="U12" s="20">
        <v>0</v>
      </c>
      <c r="V12" s="20">
        <v>0</v>
      </c>
      <c r="W12" s="20"/>
      <c r="X12" s="20"/>
      <c r="Y12" s="20" t="s">
        <v>212</v>
      </c>
      <c r="AA12" s="20">
        <v>0</v>
      </c>
      <c r="AB12" s="20">
        <v>0</v>
      </c>
      <c r="AC12" s="20"/>
      <c r="AD12" s="20"/>
      <c r="AE12" s="20" t="s">
        <v>216</v>
      </c>
      <c r="AG12" s="20">
        <v>0</v>
      </c>
      <c r="AH12" s="20">
        <v>0</v>
      </c>
      <c r="AI12" s="20"/>
      <c r="AJ12" s="20"/>
      <c r="AK12" s="20" t="s">
        <v>212</v>
      </c>
      <c r="AP12" s="19" t="s">
        <v>1112</v>
      </c>
      <c r="AQ12" s="19">
        <v>0.25</v>
      </c>
      <c r="AU12" s="20" t="s">
        <v>221</v>
      </c>
      <c r="AV12" s="20">
        <v>1</v>
      </c>
      <c r="AZ12" s="20" t="s">
        <v>223</v>
      </c>
      <c r="BE12" s="20" t="s">
        <v>1113</v>
      </c>
      <c r="BF12" s="19">
        <v>0.75</v>
      </c>
      <c r="BJ12" s="1" t="s">
        <v>764</v>
      </c>
      <c r="BO12" s="19" t="s">
        <v>1114</v>
      </c>
      <c r="BP12" s="19">
        <v>0.5</v>
      </c>
      <c r="BT12" s="19" t="s">
        <v>1055</v>
      </c>
      <c r="BU12" s="19">
        <v>0</v>
      </c>
      <c r="BY12" s="19" t="s">
        <v>232</v>
      </c>
      <c r="BZ12" s="19">
        <v>1</v>
      </c>
      <c r="CA12" s="19">
        <v>50</v>
      </c>
      <c r="CB12" s="19">
        <v>50</v>
      </c>
      <c r="CE12" s="19" t="s">
        <v>938</v>
      </c>
      <c r="CF12" s="20">
        <f t="shared" si="1"/>
        <v>1</v>
      </c>
      <c r="CJ12" s="19" t="s">
        <v>315</v>
      </c>
      <c r="CK12" s="19">
        <v>1</v>
      </c>
      <c r="CO12" s="20" t="s">
        <v>239</v>
      </c>
      <c r="CT12" s="20" t="s">
        <v>1101</v>
      </c>
      <c r="CU12" s="19">
        <v>0</v>
      </c>
      <c r="CY12" s="20" t="s">
        <v>243</v>
      </c>
      <c r="DD12" s="20" t="s">
        <v>920</v>
      </c>
      <c r="DE12" s="19">
        <v>1</v>
      </c>
      <c r="DI12" s="20" t="s">
        <v>247</v>
      </c>
      <c r="DJ12" s="20">
        <v>1</v>
      </c>
      <c r="DN12" s="20" t="s">
        <v>921</v>
      </c>
      <c r="DO12" s="20">
        <v>1</v>
      </c>
      <c r="DP12" s="19">
        <v>47</v>
      </c>
      <c r="DQ12" s="19">
        <v>40</v>
      </c>
      <c r="DT12" s="19" t="s">
        <v>908</v>
      </c>
      <c r="DU12" s="19">
        <f t="shared" si="2"/>
        <v>0.85106382978723405</v>
      </c>
      <c r="DV12" s="19">
        <v>2</v>
      </c>
      <c r="DW12" s="19">
        <v>2</v>
      </c>
      <c r="DZ12" s="20" t="s">
        <v>252</v>
      </c>
      <c r="EA12" s="20">
        <f t="shared" ref="EA12:EA19" si="8" xml:space="preserve"> DW12 / DV12</f>
        <v>1</v>
      </c>
      <c r="EB12" s="19">
        <v>5</v>
      </c>
      <c r="EC12" s="19">
        <v>5</v>
      </c>
      <c r="EF12" s="19" t="s">
        <v>939</v>
      </c>
      <c r="EG12" s="19">
        <v>0.75</v>
      </c>
      <c r="EK12" s="20" t="s">
        <v>1121</v>
      </c>
      <c r="EL12" s="19">
        <v>0.75</v>
      </c>
      <c r="EP12" s="20" t="s">
        <v>940</v>
      </c>
      <c r="EQ12" s="19">
        <v>0</v>
      </c>
      <c r="ER12" s="19">
        <v>1</v>
      </c>
      <c r="ES12" s="19">
        <v>0</v>
      </c>
      <c r="EV12" s="19" t="s">
        <v>941</v>
      </c>
      <c r="EW12" s="19">
        <v>0</v>
      </c>
      <c r="FA12" s="20" t="s">
        <v>1122</v>
      </c>
      <c r="FB12" s="19">
        <v>0</v>
      </c>
      <c r="FF12" s="20" t="s">
        <v>263</v>
      </c>
      <c r="FG12" s="19">
        <v>1</v>
      </c>
      <c r="FK12" s="20" t="s">
        <v>511</v>
      </c>
      <c r="FL12" s="20">
        <v>1</v>
      </c>
      <c r="FP12" s="20" t="s">
        <v>823</v>
      </c>
      <c r="FQ12" s="19">
        <v>1</v>
      </c>
      <c r="FU12" s="20" t="s">
        <v>268</v>
      </c>
      <c r="FZ12" s="20" t="s">
        <v>268</v>
      </c>
      <c r="GE12" s="20" t="s">
        <v>268</v>
      </c>
      <c r="GJ12" s="20" t="s">
        <v>274</v>
      </c>
      <c r="GL12" s="19">
        <v>522</v>
      </c>
      <c r="GM12" s="19">
        <v>118</v>
      </c>
      <c r="GP12" s="19" t="s">
        <v>1102</v>
      </c>
      <c r="GQ12" s="19">
        <f t="shared" si="4"/>
        <v>0.77394636015325668</v>
      </c>
      <c r="GU12" s="19" t="s">
        <v>1103</v>
      </c>
      <c r="GV12" s="20">
        <v>0.5</v>
      </c>
      <c r="GW12" s="20">
        <f t="shared" si="5"/>
        <v>67.447409180814589</v>
      </c>
    </row>
    <row r="13" spans="1:207" s="19" customFormat="1" ht="75" x14ac:dyDescent="0.25">
      <c r="A13" s="19" t="s">
        <v>1105</v>
      </c>
      <c r="B13" s="23" t="s">
        <v>1104</v>
      </c>
      <c r="C13" s="19">
        <v>14</v>
      </c>
      <c r="D13" s="19">
        <v>9</v>
      </c>
      <c r="G13" s="19" t="s">
        <v>937</v>
      </c>
      <c r="H13" s="19">
        <f t="shared" si="0"/>
        <v>0.6428571428571429</v>
      </c>
      <c r="I13" s="20">
        <v>0</v>
      </c>
      <c r="J13" s="20">
        <v>0</v>
      </c>
      <c r="K13" s="20"/>
      <c r="L13" s="20"/>
      <c r="M13" s="20" t="s">
        <v>209</v>
      </c>
      <c r="N13" s="20"/>
      <c r="O13" s="20">
        <v>0</v>
      </c>
      <c r="P13" s="20">
        <v>0</v>
      </c>
      <c r="Q13" s="20"/>
      <c r="R13" s="20"/>
      <c r="S13" s="20" t="s">
        <v>212</v>
      </c>
      <c r="U13" s="20">
        <v>0</v>
      </c>
      <c r="V13" s="20">
        <v>0</v>
      </c>
      <c r="W13" s="20"/>
      <c r="X13" s="20"/>
      <c r="Y13" s="20" t="s">
        <v>212</v>
      </c>
      <c r="AA13" s="20">
        <v>0</v>
      </c>
      <c r="AB13" s="20">
        <v>0</v>
      </c>
      <c r="AC13" s="20"/>
      <c r="AD13" s="20"/>
      <c r="AE13" s="20" t="s">
        <v>216</v>
      </c>
      <c r="AG13" s="20">
        <v>0</v>
      </c>
      <c r="AH13" s="20">
        <v>0</v>
      </c>
      <c r="AI13" s="20"/>
      <c r="AJ13" s="20"/>
      <c r="AK13" s="20" t="s">
        <v>212</v>
      </c>
      <c r="AP13" s="19" t="s">
        <v>1110</v>
      </c>
      <c r="AQ13" s="19">
        <v>0.25</v>
      </c>
      <c r="AU13" s="20" t="s">
        <v>221</v>
      </c>
      <c r="AV13" s="20">
        <v>1</v>
      </c>
      <c r="AZ13" s="20" t="s">
        <v>223</v>
      </c>
      <c r="BE13" s="20" t="s">
        <v>1113</v>
      </c>
      <c r="BF13" s="19">
        <v>0.75</v>
      </c>
      <c r="BJ13" s="1" t="s">
        <v>764</v>
      </c>
      <c r="BO13" s="19" t="s">
        <v>1115</v>
      </c>
      <c r="BP13" s="19">
        <v>0.5</v>
      </c>
      <c r="BT13" s="19" t="s">
        <v>1055</v>
      </c>
      <c r="BU13" s="19">
        <v>0</v>
      </c>
      <c r="BY13" s="19" t="s">
        <v>232</v>
      </c>
      <c r="BZ13" s="19">
        <v>1</v>
      </c>
      <c r="CA13" s="19">
        <v>51</v>
      </c>
      <c r="CB13" s="19">
        <v>51</v>
      </c>
      <c r="CE13" s="19" t="s">
        <v>1116</v>
      </c>
      <c r="CF13" s="20">
        <f t="shared" si="1"/>
        <v>1</v>
      </c>
      <c r="CJ13" s="19" t="s">
        <v>315</v>
      </c>
      <c r="CK13" s="19">
        <v>1</v>
      </c>
      <c r="CO13" s="20" t="s">
        <v>239</v>
      </c>
      <c r="CT13" s="20" t="s">
        <v>283</v>
      </c>
      <c r="CY13" s="20" t="s">
        <v>243</v>
      </c>
      <c r="DD13" s="20" t="s">
        <v>920</v>
      </c>
      <c r="DE13" s="19">
        <v>1</v>
      </c>
      <c r="DI13" s="20" t="s">
        <v>1118</v>
      </c>
      <c r="DJ13" s="20">
        <v>0.75</v>
      </c>
      <c r="DN13" s="20" t="s">
        <v>921</v>
      </c>
      <c r="DO13" s="20">
        <v>1</v>
      </c>
      <c r="DP13" s="19">
        <v>48</v>
      </c>
      <c r="DQ13" s="19">
        <v>41</v>
      </c>
      <c r="DT13" s="19" t="s">
        <v>908</v>
      </c>
      <c r="DU13" s="19">
        <f t="shared" ref="DU13:DU16" si="9">DQ13/DP13</f>
        <v>0.85416666666666663</v>
      </c>
      <c r="DV13" s="19">
        <v>2</v>
      </c>
      <c r="DW13" s="19">
        <v>2</v>
      </c>
      <c r="DZ13" s="20" t="s">
        <v>252</v>
      </c>
      <c r="EA13" s="20">
        <f t="shared" ref="EA13:EA14" si="10" xml:space="preserve"> DW13 / DV13</f>
        <v>1</v>
      </c>
      <c r="EB13" s="19">
        <v>15</v>
      </c>
      <c r="EC13" s="19">
        <v>15</v>
      </c>
      <c r="EF13" s="19" t="s">
        <v>1119</v>
      </c>
      <c r="EG13" s="19">
        <v>0.75</v>
      </c>
      <c r="EK13" s="20" t="s">
        <v>1121</v>
      </c>
      <c r="EL13" s="19">
        <v>0.75</v>
      </c>
      <c r="EP13" s="20" t="s">
        <v>940</v>
      </c>
      <c r="EQ13" s="19">
        <v>0</v>
      </c>
      <c r="EV13" s="19" t="s">
        <v>820</v>
      </c>
      <c r="FA13" s="20" t="s">
        <v>1122</v>
      </c>
      <c r="FB13" s="19">
        <v>0</v>
      </c>
      <c r="FF13" s="20" t="s">
        <v>263</v>
      </c>
      <c r="FG13" s="19">
        <v>1</v>
      </c>
      <c r="FK13" s="20" t="s">
        <v>511</v>
      </c>
      <c r="FL13" s="20">
        <v>1</v>
      </c>
      <c r="FP13" s="20" t="s">
        <v>823</v>
      </c>
      <c r="FQ13" s="19">
        <v>1</v>
      </c>
      <c r="FU13" s="20" t="s">
        <v>268</v>
      </c>
      <c r="FZ13" s="20" t="s">
        <v>268</v>
      </c>
      <c r="GE13" s="20" t="s">
        <v>268</v>
      </c>
      <c r="GJ13" s="20" t="s">
        <v>274</v>
      </c>
      <c r="GL13" s="19">
        <v>89</v>
      </c>
      <c r="GM13" s="19">
        <v>6</v>
      </c>
      <c r="GP13" s="19" t="s">
        <v>1123</v>
      </c>
      <c r="GQ13" s="19">
        <f t="shared" si="4"/>
        <v>0.93258426966292129</v>
      </c>
      <c r="GU13" s="19" t="s">
        <v>1124</v>
      </c>
      <c r="GV13" s="20">
        <v>0.5</v>
      </c>
      <c r="GW13" s="20">
        <f t="shared" si="5"/>
        <v>72.520035126898819</v>
      </c>
    </row>
    <row r="14" spans="1:207" s="19" customFormat="1" ht="75" x14ac:dyDescent="0.25">
      <c r="A14" s="19" t="s">
        <v>1107</v>
      </c>
      <c r="B14" s="23" t="s">
        <v>1108</v>
      </c>
      <c r="C14" s="19">
        <v>9</v>
      </c>
      <c r="D14" s="19">
        <v>4</v>
      </c>
      <c r="G14" s="19" t="s">
        <v>1109</v>
      </c>
      <c r="H14" s="19">
        <f t="shared" si="0"/>
        <v>0.44444444444444442</v>
      </c>
      <c r="I14" s="20">
        <v>0</v>
      </c>
      <c r="J14" s="20">
        <v>0</v>
      </c>
      <c r="K14" s="20"/>
      <c r="L14" s="20"/>
      <c r="M14" s="20" t="s">
        <v>209</v>
      </c>
      <c r="N14" s="20"/>
      <c r="O14" s="20">
        <v>0</v>
      </c>
      <c r="P14" s="20">
        <v>0</v>
      </c>
      <c r="Q14" s="20"/>
      <c r="R14" s="20"/>
      <c r="S14" s="20" t="s">
        <v>212</v>
      </c>
      <c r="U14" s="20">
        <v>0</v>
      </c>
      <c r="V14" s="20">
        <v>0</v>
      </c>
      <c r="W14" s="20"/>
      <c r="X14" s="20"/>
      <c r="Y14" s="20" t="s">
        <v>212</v>
      </c>
      <c r="AA14" s="20">
        <v>0</v>
      </c>
      <c r="AB14" s="20">
        <v>0</v>
      </c>
      <c r="AC14" s="20"/>
      <c r="AD14" s="20"/>
      <c r="AE14" s="20" t="s">
        <v>216</v>
      </c>
      <c r="AG14" s="20">
        <v>0</v>
      </c>
      <c r="AH14" s="20">
        <v>0</v>
      </c>
      <c r="AI14" s="20"/>
      <c r="AJ14" s="20"/>
      <c r="AK14" s="20" t="s">
        <v>212</v>
      </c>
      <c r="AP14" s="19" t="s">
        <v>1111</v>
      </c>
      <c r="AQ14" s="19">
        <v>0.25</v>
      </c>
      <c r="AU14" s="20" t="s">
        <v>221</v>
      </c>
      <c r="AV14" s="20">
        <v>1</v>
      </c>
      <c r="AZ14" s="20" t="s">
        <v>223</v>
      </c>
      <c r="BE14" s="20" t="s">
        <v>1113</v>
      </c>
      <c r="BF14" s="19">
        <v>0.75</v>
      </c>
      <c r="BJ14" s="1" t="s">
        <v>764</v>
      </c>
      <c r="BO14" s="19" t="s">
        <v>1115</v>
      </c>
      <c r="BP14" s="19">
        <v>0.5</v>
      </c>
      <c r="BT14" s="19" t="s">
        <v>1055</v>
      </c>
      <c r="BU14" s="19">
        <v>0</v>
      </c>
      <c r="BY14" s="19" t="s">
        <v>232</v>
      </c>
      <c r="BZ14" s="19">
        <v>1</v>
      </c>
      <c r="CA14" s="19">
        <v>49</v>
      </c>
      <c r="CB14" s="19">
        <v>49</v>
      </c>
      <c r="CE14" s="19" t="s">
        <v>1117</v>
      </c>
      <c r="CF14" s="20">
        <f t="shared" si="1"/>
        <v>1</v>
      </c>
      <c r="CJ14" s="19" t="s">
        <v>315</v>
      </c>
      <c r="CK14" s="19">
        <v>1</v>
      </c>
      <c r="CO14" s="20" t="s">
        <v>239</v>
      </c>
      <c r="CT14" s="20" t="s">
        <v>283</v>
      </c>
      <c r="CY14" s="20" t="s">
        <v>243</v>
      </c>
      <c r="DD14" s="20" t="s">
        <v>920</v>
      </c>
      <c r="DE14" s="19">
        <v>1</v>
      </c>
      <c r="DI14" s="20" t="s">
        <v>1118</v>
      </c>
      <c r="DJ14" s="20">
        <v>0.75</v>
      </c>
      <c r="DN14" s="20" t="s">
        <v>921</v>
      </c>
      <c r="DO14" s="20">
        <v>1</v>
      </c>
      <c r="DP14" s="19">
        <v>46</v>
      </c>
      <c r="DQ14" s="19">
        <v>39</v>
      </c>
      <c r="DT14" s="19" t="s">
        <v>908</v>
      </c>
      <c r="DU14" s="19">
        <f t="shared" si="9"/>
        <v>0.84782608695652173</v>
      </c>
      <c r="DV14" s="19">
        <v>2</v>
      </c>
      <c r="DW14" s="19">
        <v>2</v>
      </c>
      <c r="DZ14" s="20" t="s">
        <v>252</v>
      </c>
      <c r="EA14" s="20">
        <f t="shared" si="10"/>
        <v>1</v>
      </c>
      <c r="EB14" s="19">
        <v>17</v>
      </c>
      <c r="EC14" s="19">
        <v>17</v>
      </c>
      <c r="EF14" s="19" t="s">
        <v>1120</v>
      </c>
      <c r="EG14" s="19">
        <v>0.75</v>
      </c>
      <c r="EK14" s="20" t="s">
        <v>1121</v>
      </c>
      <c r="EL14" s="19">
        <v>0.75</v>
      </c>
      <c r="EP14" s="20" t="s">
        <v>940</v>
      </c>
      <c r="EQ14" s="19">
        <v>0</v>
      </c>
      <c r="EV14" s="19" t="s">
        <v>820</v>
      </c>
      <c r="FA14" s="20" t="s">
        <v>1122</v>
      </c>
      <c r="FB14" s="19">
        <v>0</v>
      </c>
      <c r="FF14" s="20" t="s">
        <v>263</v>
      </c>
      <c r="FG14" s="19">
        <v>1</v>
      </c>
      <c r="FK14" s="20" t="s">
        <v>511</v>
      </c>
      <c r="FL14" s="20">
        <v>1</v>
      </c>
      <c r="FP14" s="20" t="s">
        <v>823</v>
      </c>
      <c r="FQ14" s="19">
        <v>1</v>
      </c>
      <c r="FU14" s="20" t="s">
        <v>268</v>
      </c>
      <c r="FZ14" s="20" t="s">
        <v>268</v>
      </c>
      <c r="GE14" s="20" t="s">
        <v>268</v>
      </c>
      <c r="GJ14" s="20" t="s">
        <v>274</v>
      </c>
      <c r="GL14" s="19">
        <v>89</v>
      </c>
      <c r="GM14" s="19">
        <v>6</v>
      </c>
      <c r="GP14" s="19" t="s">
        <v>1123</v>
      </c>
      <c r="GQ14" s="19">
        <f t="shared" si="4"/>
        <v>0.93258426966292129</v>
      </c>
      <c r="GU14" s="19" t="s">
        <v>1124</v>
      </c>
      <c r="GV14" s="20">
        <v>0.5</v>
      </c>
      <c r="GW14" s="20">
        <f t="shared" si="5"/>
        <v>71.629803482886473</v>
      </c>
    </row>
    <row r="15" spans="1:207" s="19" customFormat="1" ht="75" x14ac:dyDescent="0.25">
      <c r="A15" s="19" t="s">
        <v>1126</v>
      </c>
      <c r="B15" s="29" t="s">
        <v>1125</v>
      </c>
      <c r="C15" s="19">
        <v>3</v>
      </c>
      <c r="D15" s="19">
        <v>0</v>
      </c>
      <c r="G15" s="19" t="s">
        <v>1039</v>
      </c>
      <c r="H15" s="19">
        <f t="shared" si="0"/>
        <v>0</v>
      </c>
      <c r="I15" s="20">
        <v>0</v>
      </c>
      <c r="J15" s="20">
        <v>0</v>
      </c>
      <c r="K15" s="20"/>
      <c r="L15" s="20"/>
      <c r="M15" s="20" t="s">
        <v>209</v>
      </c>
      <c r="N15" s="20"/>
      <c r="O15" s="20">
        <v>0</v>
      </c>
      <c r="P15" s="20">
        <v>0</v>
      </c>
      <c r="Q15" s="20"/>
      <c r="R15" s="20"/>
      <c r="S15" s="20" t="s">
        <v>212</v>
      </c>
      <c r="U15" s="20">
        <v>0</v>
      </c>
      <c r="V15" s="20">
        <v>0</v>
      </c>
      <c r="W15" s="20"/>
      <c r="X15" s="20"/>
      <c r="Y15" s="20" t="s">
        <v>212</v>
      </c>
      <c r="AA15" s="20">
        <v>0</v>
      </c>
      <c r="AB15" s="20">
        <v>0</v>
      </c>
      <c r="AC15" s="20"/>
      <c r="AD15" s="20"/>
      <c r="AE15" s="20" t="s">
        <v>216</v>
      </c>
      <c r="AG15" s="20">
        <v>0</v>
      </c>
      <c r="AH15" s="20">
        <v>0</v>
      </c>
      <c r="AI15" s="20"/>
      <c r="AJ15" s="20"/>
      <c r="AK15" s="20" t="s">
        <v>212</v>
      </c>
      <c r="AP15" s="19" t="s">
        <v>943</v>
      </c>
      <c r="AQ15" s="19">
        <v>0.25</v>
      </c>
      <c r="AU15" s="20" t="s">
        <v>221</v>
      </c>
      <c r="AV15" s="20">
        <v>1</v>
      </c>
      <c r="AZ15" s="20" t="s">
        <v>223</v>
      </c>
      <c r="BE15" s="20" t="s">
        <v>1131</v>
      </c>
      <c r="BF15" s="19">
        <v>0.75</v>
      </c>
      <c r="BJ15" s="1" t="s">
        <v>764</v>
      </c>
      <c r="BO15" s="19" t="s">
        <v>1132</v>
      </c>
      <c r="BP15" s="19">
        <v>0.5</v>
      </c>
      <c r="BT15" s="19" t="s">
        <v>1134</v>
      </c>
      <c r="BU15" s="19">
        <v>0</v>
      </c>
      <c r="BY15" s="19" t="s">
        <v>232</v>
      </c>
      <c r="BZ15" s="19">
        <v>1</v>
      </c>
      <c r="CA15" s="19">
        <v>33</v>
      </c>
      <c r="CB15" s="19">
        <v>10</v>
      </c>
      <c r="CE15" s="19" t="s">
        <v>1135</v>
      </c>
      <c r="CF15" s="20">
        <f t="shared" si="1"/>
        <v>0.30303030303030304</v>
      </c>
      <c r="CJ15" s="19" t="s">
        <v>315</v>
      </c>
      <c r="CK15" s="19">
        <v>1</v>
      </c>
      <c r="CO15" s="20" t="s">
        <v>239</v>
      </c>
      <c r="CT15" s="20" t="s">
        <v>283</v>
      </c>
      <c r="CY15" s="20" t="s">
        <v>243</v>
      </c>
      <c r="DD15" s="20" t="s">
        <v>946</v>
      </c>
      <c r="DE15" s="19">
        <v>0</v>
      </c>
      <c r="DI15" s="20" t="s">
        <v>247</v>
      </c>
      <c r="DJ15" s="20">
        <v>1</v>
      </c>
      <c r="DN15" s="20" t="s">
        <v>921</v>
      </c>
      <c r="DO15" s="20">
        <v>1</v>
      </c>
      <c r="DP15" s="19">
        <v>33</v>
      </c>
      <c r="DQ15" s="19">
        <v>27</v>
      </c>
      <c r="DT15" s="19" t="s">
        <v>1136</v>
      </c>
      <c r="DU15" s="19">
        <f t="shared" si="9"/>
        <v>0.81818181818181823</v>
      </c>
      <c r="DV15" s="19">
        <v>2</v>
      </c>
      <c r="DW15" s="19">
        <v>1</v>
      </c>
      <c r="DZ15" s="20" t="s">
        <v>929</v>
      </c>
      <c r="EA15" s="20">
        <v>0.5</v>
      </c>
      <c r="EB15" s="19">
        <v>0</v>
      </c>
      <c r="EC15" s="19">
        <v>0</v>
      </c>
      <c r="EF15" s="19" t="s">
        <v>894</v>
      </c>
      <c r="EK15" s="20" t="s">
        <v>1137</v>
      </c>
      <c r="EL15" s="19">
        <v>0.5</v>
      </c>
      <c r="EP15" s="20" t="s">
        <v>940</v>
      </c>
      <c r="EQ15" s="19">
        <v>0</v>
      </c>
      <c r="EV15" s="19" t="s">
        <v>820</v>
      </c>
      <c r="FA15" s="20" t="s">
        <v>261</v>
      </c>
      <c r="FB15" s="19">
        <v>1</v>
      </c>
      <c r="FF15" s="20" t="s">
        <v>263</v>
      </c>
      <c r="FG15" s="19">
        <v>1</v>
      </c>
      <c r="FK15" s="20" t="s">
        <v>511</v>
      </c>
      <c r="FL15" s="20">
        <v>1</v>
      </c>
      <c r="FP15" s="20" t="s">
        <v>823</v>
      </c>
      <c r="FQ15" s="19">
        <v>1</v>
      </c>
      <c r="FU15" s="20" t="s">
        <v>896</v>
      </c>
      <c r="FZ15" s="20" t="s">
        <v>896</v>
      </c>
      <c r="GE15" s="20" t="s">
        <v>896</v>
      </c>
      <c r="GJ15" s="20" t="s">
        <v>274</v>
      </c>
      <c r="GL15" s="19">
        <v>427</v>
      </c>
      <c r="GM15" s="19">
        <v>210</v>
      </c>
      <c r="GP15" s="19" t="s">
        <v>1138</v>
      </c>
      <c r="GQ15" s="19">
        <f t="shared" si="4"/>
        <v>0.50819672131147542</v>
      </c>
      <c r="GU15" s="19" t="s">
        <v>1139</v>
      </c>
      <c r="GV15" s="20">
        <v>0.5</v>
      </c>
      <c r="GW15" s="20">
        <f t="shared" si="5"/>
        <v>61.951858375107264</v>
      </c>
    </row>
    <row r="16" spans="1:207" s="19" customFormat="1" ht="75" x14ac:dyDescent="0.25">
      <c r="A16" s="19" t="s">
        <v>1129</v>
      </c>
      <c r="B16" s="29" t="s">
        <v>1130</v>
      </c>
      <c r="C16" s="19">
        <v>3</v>
      </c>
      <c r="D16" s="19">
        <v>0</v>
      </c>
      <c r="G16" s="19" t="s">
        <v>1039</v>
      </c>
      <c r="H16" s="19">
        <f t="shared" si="0"/>
        <v>0</v>
      </c>
      <c r="I16" s="20">
        <v>0</v>
      </c>
      <c r="J16" s="20">
        <v>0</v>
      </c>
      <c r="K16" s="20"/>
      <c r="L16" s="20"/>
      <c r="M16" s="20" t="s">
        <v>209</v>
      </c>
      <c r="N16" s="20"/>
      <c r="O16" s="20">
        <v>0</v>
      </c>
      <c r="P16" s="20">
        <v>0</v>
      </c>
      <c r="Q16" s="20"/>
      <c r="R16" s="20"/>
      <c r="S16" s="20" t="s">
        <v>212</v>
      </c>
      <c r="U16" s="20">
        <v>0</v>
      </c>
      <c r="V16" s="20">
        <v>0</v>
      </c>
      <c r="W16" s="20"/>
      <c r="X16" s="20"/>
      <c r="Y16" s="20" t="s">
        <v>212</v>
      </c>
      <c r="AA16" s="20">
        <v>0</v>
      </c>
      <c r="AB16" s="20">
        <v>0</v>
      </c>
      <c r="AC16" s="20"/>
      <c r="AD16" s="20"/>
      <c r="AE16" s="20" t="s">
        <v>216</v>
      </c>
      <c r="AG16" s="20">
        <v>0</v>
      </c>
      <c r="AH16" s="20">
        <v>0</v>
      </c>
      <c r="AI16" s="20"/>
      <c r="AJ16" s="20"/>
      <c r="AK16" s="20" t="s">
        <v>212</v>
      </c>
      <c r="AP16" s="19" t="s">
        <v>943</v>
      </c>
      <c r="AQ16" s="19">
        <v>0.25</v>
      </c>
      <c r="AU16" s="20" t="s">
        <v>221</v>
      </c>
      <c r="AV16" s="20">
        <v>1</v>
      </c>
      <c r="AZ16" s="20" t="s">
        <v>223</v>
      </c>
      <c r="BE16" s="20" t="s">
        <v>1131</v>
      </c>
      <c r="BF16" s="19">
        <v>0.75</v>
      </c>
      <c r="BJ16" s="1" t="s">
        <v>764</v>
      </c>
      <c r="BO16" s="19" t="s">
        <v>1133</v>
      </c>
      <c r="BP16" s="19">
        <v>0.5</v>
      </c>
      <c r="BT16" s="19" t="s">
        <v>1134</v>
      </c>
      <c r="BU16" s="19">
        <v>0</v>
      </c>
      <c r="BY16" s="19" t="s">
        <v>232</v>
      </c>
      <c r="BZ16" s="19">
        <v>1</v>
      </c>
      <c r="CA16" s="19">
        <v>30</v>
      </c>
      <c r="CB16" s="19">
        <v>7</v>
      </c>
      <c r="CE16" s="19" t="s">
        <v>1135</v>
      </c>
      <c r="CF16" s="20">
        <f t="shared" si="1"/>
        <v>0.23333333333333334</v>
      </c>
      <c r="CJ16" s="19" t="s">
        <v>315</v>
      </c>
      <c r="CK16" s="19">
        <v>1</v>
      </c>
      <c r="CO16" s="20" t="s">
        <v>239</v>
      </c>
      <c r="CT16" s="20" t="s">
        <v>283</v>
      </c>
      <c r="CY16" s="20" t="s">
        <v>243</v>
      </c>
      <c r="DD16" s="20" t="s">
        <v>946</v>
      </c>
      <c r="DE16" s="19">
        <v>0</v>
      </c>
      <c r="DI16" s="20" t="s">
        <v>247</v>
      </c>
      <c r="DJ16" s="20">
        <v>1</v>
      </c>
      <c r="DN16" s="20" t="s">
        <v>921</v>
      </c>
      <c r="DO16" s="20">
        <v>1</v>
      </c>
      <c r="DP16" s="19">
        <v>30</v>
      </c>
      <c r="DQ16" s="19">
        <v>24</v>
      </c>
      <c r="DT16" s="19" t="s">
        <v>1136</v>
      </c>
      <c r="DU16" s="19">
        <f t="shared" si="9"/>
        <v>0.8</v>
      </c>
      <c r="DV16" s="19">
        <v>2</v>
      </c>
      <c r="DW16" s="19">
        <v>1</v>
      </c>
      <c r="DZ16" s="20" t="s">
        <v>929</v>
      </c>
      <c r="EA16" s="20">
        <v>0.5</v>
      </c>
      <c r="EB16" s="19">
        <v>0</v>
      </c>
      <c r="EC16" s="19">
        <v>0</v>
      </c>
      <c r="EF16" s="19" t="s">
        <v>894</v>
      </c>
      <c r="EK16" s="20" t="s">
        <v>1137</v>
      </c>
      <c r="EL16" s="19">
        <v>0.5</v>
      </c>
      <c r="EP16" s="20" t="s">
        <v>940</v>
      </c>
      <c r="EQ16" s="19">
        <v>0</v>
      </c>
      <c r="EV16" s="19" t="s">
        <v>820</v>
      </c>
      <c r="FA16" s="20" t="s">
        <v>261</v>
      </c>
      <c r="FB16" s="19">
        <v>1</v>
      </c>
      <c r="FF16" s="20" t="s">
        <v>263</v>
      </c>
      <c r="FG16" s="19">
        <v>1</v>
      </c>
      <c r="FK16" s="20" t="s">
        <v>511</v>
      </c>
      <c r="FL16" s="20">
        <v>1</v>
      </c>
      <c r="FP16" s="20" t="s">
        <v>823</v>
      </c>
      <c r="FQ16" s="19">
        <v>1</v>
      </c>
      <c r="FU16" s="20" t="s">
        <v>896</v>
      </c>
      <c r="FZ16" s="20" t="s">
        <v>896</v>
      </c>
      <c r="GE16" s="20" t="s">
        <v>896</v>
      </c>
      <c r="GJ16" s="20" t="s">
        <v>274</v>
      </c>
      <c r="GL16" s="19">
        <v>427</v>
      </c>
      <c r="GM16" s="19">
        <v>210</v>
      </c>
      <c r="GP16" s="19" t="s">
        <v>1138</v>
      </c>
      <c r="GQ16" s="19">
        <f t="shared" si="4"/>
        <v>0.50819672131147542</v>
      </c>
      <c r="GU16" s="19" t="s">
        <v>1139</v>
      </c>
      <c r="GV16" s="20">
        <v>0.5</v>
      </c>
      <c r="GW16" s="20">
        <f t="shared" si="5"/>
        <v>61.552409339294591</v>
      </c>
    </row>
    <row r="17" spans="1:205" s="19" customFormat="1" ht="75" x14ac:dyDescent="0.25">
      <c r="A17" s="19" t="s">
        <v>1127</v>
      </c>
      <c r="B17" s="11" t="s">
        <v>1128</v>
      </c>
      <c r="C17" s="19">
        <v>1</v>
      </c>
      <c r="D17" s="19">
        <v>0</v>
      </c>
      <c r="G17" s="19" t="s">
        <v>1039</v>
      </c>
      <c r="H17" s="19">
        <f t="shared" si="0"/>
        <v>0</v>
      </c>
      <c r="I17" s="20">
        <v>0</v>
      </c>
      <c r="J17" s="20">
        <v>0</v>
      </c>
      <c r="K17" s="20"/>
      <c r="L17" s="20"/>
      <c r="M17" s="20" t="s">
        <v>209</v>
      </c>
      <c r="N17" s="20"/>
      <c r="O17" s="20">
        <v>0</v>
      </c>
      <c r="P17" s="20">
        <v>0</v>
      </c>
      <c r="Q17" s="20"/>
      <c r="R17" s="20"/>
      <c r="S17" s="20" t="s">
        <v>212</v>
      </c>
      <c r="U17" s="20">
        <v>0</v>
      </c>
      <c r="V17" s="20">
        <v>0</v>
      </c>
      <c r="W17" s="20"/>
      <c r="X17" s="20"/>
      <c r="Y17" s="20" t="s">
        <v>212</v>
      </c>
      <c r="AA17" s="20">
        <v>0</v>
      </c>
      <c r="AB17" s="20">
        <v>0</v>
      </c>
      <c r="AC17" s="20"/>
      <c r="AD17" s="20"/>
      <c r="AE17" s="20" t="s">
        <v>216</v>
      </c>
      <c r="AG17" s="20">
        <v>0</v>
      </c>
      <c r="AH17" s="20">
        <v>0</v>
      </c>
      <c r="AI17" s="20"/>
      <c r="AJ17" s="20"/>
      <c r="AK17" s="20" t="s">
        <v>212</v>
      </c>
      <c r="AP17" s="19" t="s">
        <v>1143</v>
      </c>
      <c r="AQ17" s="19">
        <v>0.25</v>
      </c>
      <c r="AU17" s="20" t="s">
        <v>221</v>
      </c>
      <c r="AV17" s="20">
        <v>1</v>
      </c>
      <c r="AZ17" s="20" t="s">
        <v>223</v>
      </c>
      <c r="BE17" s="20" t="s">
        <v>1145</v>
      </c>
      <c r="BF17" s="19">
        <v>0</v>
      </c>
      <c r="BJ17" s="1" t="s">
        <v>764</v>
      </c>
      <c r="BO17" s="19" t="s">
        <v>1146</v>
      </c>
      <c r="BP17" s="19">
        <v>0.5</v>
      </c>
      <c r="BT17" s="19" t="s">
        <v>363</v>
      </c>
      <c r="BU17" s="19">
        <v>0.75</v>
      </c>
      <c r="BY17" s="19" t="s">
        <v>232</v>
      </c>
      <c r="BZ17" s="19">
        <v>1</v>
      </c>
      <c r="CA17" s="19">
        <v>19</v>
      </c>
      <c r="CB17" s="19">
        <v>19</v>
      </c>
      <c r="CE17" s="19" t="s">
        <v>1147</v>
      </c>
      <c r="CF17" s="20">
        <f t="shared" si="1"/>
        <v>1</v>
      </c>
      <c r="CJ17" s="19" t="s">
        <v>315</v>
      </c>
      <c r="CK17" s="19">
        <v>1</v>
      </c>
      <c r="CO17" s="20" t="s">
        <v>239</v>
      </c>
      <c r="CT17" s="20" t="s">
        <v>1149</v>
      </c>
      <c r="CU17" s="19">
        <v>0</v>
      </c>
      <c r="CY17" s="20" t="s">
        <v>243</v>
      </c>
      <c r="DD17" s="20" t="s">
        <v>920</v>
      </c>
      <c r="DE17" s="19">
        <v>1</v>
      </c>
      <c r="DI17" s="20" t="s">
        <v>247</v>
      </c>
      <c r="DJ17" s="20">
        <v>1</v>
      </c>
      <c r="DN17" s="20" t="s">
        <v>1150</v>
      </c>
      <c r="DO17" s="20">
        <v>0.5</v>
      </c>
      <c r="DZ17" s="20"/>
      <c r="EA17" s="20"/>
      <c r="EK17" s="20"/>
      <c r="EP17" s="20"/>
      <c r="FA17" s="20"/>
      <c r="FF17" s="20"/>
      <c r="FK17" s="20"/>
      <c r="FL17" s="20"/>
      <c r="FP17" s="20"/>
      <c r="FU17" s="20" t="s">
        <v>896</v>
      </c>
      <c r="FZ17" s="20" t="s">
        <v>896</v>
      </c>
      <c r="GE17" s="20" t="s">
        <v>896</v>
      </c>
      <c r="GJ17" s="20" t="s">
        <v>274</v>
      </c>
      <c r="GL17" s="19">
        <v>151</v>
      </c>
      <c r="GM17" s="19">
        <v>2</v>
      </c>
      <c r="GP17" s="19" t="s">
        <v>1153</v>
      </c>
      <c r="GQ17" s="19">
        <f t="shared" si="4"/>
        <v>0.98675496688741726</v>
      </c>
      <c r="GU17" s="19" t="s">
        <v>1155</v>
      </c>
      <c r="GV17" s="20">
        <v>0.5</v>
      </c>
      <c r="GW17" s="20">
        <f t="shared" si="5"/>
        <v>63.245033112582782</v>
      </c>
    </row>
    <row r="18" spans="1:205" s="19" customFormat="1" ht="75" x14ac:dyDescent="0.25">
      <c r="A18" s="19" t="s">
        <v>1140</v>
      </c>
      <c r="B18" s="11" t="s">
        <v>1141</v>
      </c>
      <c r="C18" s="19">
        <v>0</v>
      </c>
      <c r="D18" s="19">
        <v>0</v>
      </c>
      <c r="G18" s="19" t="s">
        <v>1142</v>
      </c>
      <c r="I18" s="20">
        <v>0</v>
      </c>
      <c r="J18" s="20">
        <v>0</v>
      </c>
      <c r="K18" s="20"/>
      <c r="L18" s="20"/>
      <c r="M18" s="20" t="s">
        <v>209</v>
      </c>
      <c r="N18" s="20"/>
      <c r="O18" s="20">
        <v>0</v>
      </c>
      <c r="P18" s="20">
        <v>0</v>
      </c>
      <c r="Q18" s="20"/>
      <c r="R18" s="20"/>
      <c r="S18" s="20" t="s">
        <v>212</v>
      </c>
      <c r="U18" s="20">
        <v>0</v>
      </c>
      <c r="V18" s="20">
        <v>0</v>
      </c>
      <c r="W18" s="20"/>
      <c r="X18" s="20"/>
      <c r="Y18" s="20" t="s">
        <v>212</v>
      </c>
      <c r="AA18" s="20">
        <v>0</v>
      </c>
      <c r="AB18" s="20">
        <v>0</v>
      </c>
      <c r="AC18" s="20"/>
      <c r="AD18" s="20"/>
      <c r="AE18" s="20" t="s">
        <v>216</v>
      </c>
      <c r="AG18" s="20">
        <v>0</v>
      </c>
      <c r="AH18" s="20">
        <v>0</v>
      </c>
      <c r="AI18" s="20"/>
      <c r="AJ18" s="20"/>
      <c r="AK18" s="20" t="s">
        <v>212</v>
      </c>
      <c r="AP18" s="19" t="s">
        <v>1144</v>
      </c>
      <c r="AQ18" s="19">
        <v>0.5</v>
      </c>
      <c r="AU18" s="20" t="s">
        <v>221</v>
      </c>
      <c r="AV18" s="20">
        <v>1</v>
      </c>
      <c r="AZ18" s="20" t="s">
        <v>223</v>
      </c>
      <c r="BE18" s="20" t="s">
        <v>1145</v>
      </c>
      <c r="BF18" s="19">
        <v>0</v>
      </c>
      <c r="BJ18" s="1" t="s">
        <v>764</v>
      </c>
      <c r="BO18" s="19" t="s">
        <v>1146</v>
      </c>
      <c r="BP18" s="19">
        <v>0.5</v>
      </c>
      <c r="BT18" s="19" t="s">
        <v>363</v>
      </c>
      <c r="BU18" s="19">
        <v>0.75</v>
      </c>
      <c r="BY18" s="19" t="s">
        <v>232</v>
      </c>
      <c r="BZ18" s="19">
        <v>1</v>
      </c>
      <c r="CA18" s="19">
        <v>20</v>
      </c>
      <c r="CB18" s="19">
        <v>20</v>
      </c>
      <c r="CE18" s="19" t="s">
        <v>1148</v>
      </c>
      <c r="CF18" s="20">
        <f t="shared" si="1"/>
        <v>1</v>
      </c>
      <c r="CJ18" s="19" t="s">
        <v>315</v>
      </c>
      <c r="CK18" s="19">
        <v>1</v>
      </c>
      <c r="CO18" s="20" t="s">
        <v>239</v>
      </c>
      <c r="CT18" s="20" t="s">
        <v>283</v>
      </c>
      <c r="CY18" s="20" t="s">
        <v>243</v>
      </c>
      <c r="DD18" s="20" t="s">
        <v>920</v>
      </c>
      <c r="DE18" s="19">
        <v>1</v>
      </c>
      <c r="DI18" s="20" t="s">
        <v>247</v>
      </c>
      <c r="DJ18" s="20">
        <v>1</v>
      </c>
      <c r="DN18" s="20" t="s">
        <v>1150</v>
      </c>
      <c r="DO18" s="20">
        <v>0.75</v>
      </c>
      <c r="DZ18" s="20"/>
      <c r="EA18" s="20"/>
      <c r="EK18" s="20"/>
      <c r="EP18" s="20"/>
      <c r="FA18" s="20"/>
      <c r="FF18" s="20"/>
      <c r="FK18" s="20"/>
      <c r="FL18" s="20"/>
      <c r="FP18" s="20"/>
      <c r="FU18" s="20" t="s">
        <v>1151</v>
      </c>
      <c r="FZ18" s="20" t="s">
        <v>1152</v>
      </c>
      <c r="GA18" s="19">
        <v>0.75</v>
      </c>
      <c r="GE18" s="20" t="s">
        <v>272</v>
      </c>
      <c r="GF18" s="19">
        <v>0.75</v>
      </c>
      <c r="GJ18" s="20" t="s">
        <v>274</v>
      </c>
      <c r="GL18" s="19">
        <v>170</v>
      </c>
      <c r="GM18" s="19">
        <v>1</v>
      </c>
      <c r="GP18" s="19" t="s">
        <v>1154</v>
      </c>
      <c r="GQ18" s="19">
        <f t="shared" si="4"/>
        <v>0.99411764705882355</v>
      </c>
      <c r="GU18" s="19" t="s">
        <v>1156</v>
      </c>
      <c r="GV18" s="20">
        <v>0.75</v>
      </c>
      <c r="GW18" s="20">
        <f t="shared" si="5"/>
        <v>78.294117647058826</v>
      </c>
    </row>
    <row r="19" spans="1:205" s="19" customFormat="1" ht="75" x14ac:dyDescent="0.25">
      <c r="A19" s="19" t="s">
        <v>1157</v>
      </c>
      <c r="B19" s="24" t="s">
        <v>917</v>
      </c>
      <c r="C19" s="19">
        <v>7</v>
      </c>
      <c r="D19" s="19">
        <v>7</v>
      </c>
      <c r="G19" s="19" t="s">
        <v>942</v>
      </c>
      <c r="H19" s="19">
        <f t="shared" si="0"/>
        <v>1</v>
      </c>
      <c r="I19" s="20">
        <v>0</v>
      </c>
      <c r="J19" s="20">
        <v>0</v>
      </c>
      <c r="K19" s="20"/>
      <c r="L19" s="20"/>
      <c r="M19" s="20" t="s">
        <v>209</v>
      </c>
      <c r="N19" s="20"/>
      <c r="O19" s="20">
        <v>0</v>
      </c>
      <c r="P19" s="20">
        <v>0</v>
      </c>
      <c r="Q19" s="20"/>
      <c r="R19" s="20"/>
      <c r="S19" s="20" t="s">
        <v>212</v>
      </c>
      <c r="U19" s="20">
        <v>0</v>
      </c>
      <c r="V19" s="20">
        <v>0</v>
      </c>
      <c r="W19" s="20"/>
      <c r="X19" s="20"/>
      <c r="Y19" s="20" t="s">
        <v>212</v>
      </c>
      <c r="AA19" s="20">
        <v>0</v>
      </c>
      <c r="AB19" s="20">
        <v>0</v>
      </c>
      <c r="AC19" s="20"/>
      <c r="AD19" s="20"/>
      <c r="AE19" s="20" t="s">
        <v>216</v>
      </c>
      <c r="AG19" s="20">
        <v>0</v>
      </c>
      <c r="AH19" s="20">
        <v>0</v>
      </c>
      <c r="AI19" s="20"/>
      <c r="AJ19" s="20"/>
      <c r="AK19" s="20" t="s">
        <v>212</v>
      </c>
      <c r="AP19" s="19" t="s">
        <v>943</v>
      </c>
      <c r="AQ19" s="19">
        <v>0.25</v>
      </c>
      <c r="AU19" s="20" t="s">
        <v>221</v>
      </c>
      <c r="AV19" s="20">
        <v>1</v>
      </c>
      <c r="AZ19" s="20" t="s">
        <v>223</v>
      </c>
      <c r="BE19" s="20" t="s">
        <v>225</v>
      </c>
      <c r="BF19" s="19">
        <v>1</v>
      </c>
      <c r="BJ19" s="1" t="s">
        <v>764</v>
      </c>
      <c r="BO19" s="19" t="s">
        <v>944</v>
      </c>
      <c r="BP19" s="19">
        <v>1</v>
      </c>
      <c r="BT19" s="19" t="s">
        <v>1090</v>
      </c>
      <c r="BU19" s="19">
        <v>0.75</v>
      </c>
      <c r="BY19" s="19" t="s">
        <v>232</v>
      </c>
      <c r="BZ19" s="19">
        <v>1</v>
      </c>
      <c r="CA19" s="19">
        <v>8</v>
      </c>
      <c r="CB19" s="19">
        <v>8</v>
      </c>
      <c r="CE19" s="19" t="s">
        <v>945</v>
      </c>
      <c r="CF19" s="20">
        <f t="shared" si="1"/>
        <v>1</v>
      </c>
      <c r="CJ19" s="19" t="s">
        <v>315</v>
      </c>
      <c r="CK19" s="19">
        <v>1</v>
      </c>
      <c r="CO19" s="20" t="s">
        <v>239</v>
      </c>
      <c r="CT19" s="20" t="s">
        <v>1160</v>
      </c>
      <c r="CU19" s="19">
        <v>1</v>
      </c>
      <c r="CY19" s="20" t="s">
        <v>243</v>
      </c>
      <c r="DD19" s="20" t="s">
        <v>946</v>
      </c>
      <c r="DI19" s="20" t="s">
        <v>247</v>
      </c>
      <c r="DJ19" s="20">
        <v>1</v>
      </c>
      <c r="DN19" s="20" t="s">
        <v>921</v>
      </c>
      <c r="DO19" s="20">
        <v>0.75</v>
      </c>
      <c r="DP19" s="19">
        <v>8</v>
      </c>
      <c r="DQ19" s="19">
        <v>8</v>
      </c>
      <c r="DT19" s="19" t="s">
        <v>947</v>
      </c>
      <c r="DU19" s="19">
        <f t="shared" si="2"/>
        <v>1</v>
      </c>
      <c r="DV19" s="19">
        <v>2</v>
      </c>
      <c r="DW19" s="19">
        <v>1</v>
      </c>
      <c r="DZ19" s="20" t="s">
        <v>893</v>
      </c>
      <c r="EA19" s="20">
        <f t="shared" si="8"/>
        <v>0.5</v>
      </c>
      <c r="EB19" s="19">
        <v>0</v>
      </c>
      <c r="EC19" s="19">
        <v>0</v>
      </c>
      <c r="EF19" s="19" t="s">
        <v>894</v>
      </c>
      <c r="EG19" s="19">
        <v>0</v>
      </c>
      <c r="EK19" s="20" t="s">
        <v>520</v>
      </c>
      <c r="EL19" s="19">
        <v>0.75</v>
      </c>
      <c r="EP19" s="20" t="s">
        <v>940</v>
      </c>
      <c r="EQ19" s="19">
        <v>0</v>
      </c>
      <c r="EV19" s="19" t="s">
        <v>820</v>
      </c>
      <c r="FA19" s="20" t="s">
        <v>261</v>
      </c>
      <c r="FB19" s="19">
        <v>1</v>
      </c>
      <c r="FF19" s="20" t="s">
        <v>263</v>
      </c>
      <c r="FG19" s="19">
        <v>1</v>
      </c>
      <c r="FK19" s="20" t="s">
        <v>511</v>
      </c>
      <c r="FL19" s="20">
        <v>1</v>
      </c>
      <c r="FP19" s="20" t="s">
        <v>823</v>
      </c>
      <c r="FQ19" s="19">
        <v>1</v>
      </c>
      <c r="FU19" s="20" t="s">
        <v>925</v>
      </c>
      <c r="FZ19" s="20" t="s">
        <v>925</v>
      </c>
      <c r="GE19" s="20" t="s">
        <v>925</v>
      </c>
      <c r="GJ19" s="20" t="s">
        <v>274</v>
      </c>
      <c r="GL19" s="19">
        <v>81</v>
      </c>
      <c r="GM19" s="19">
        <v>44</v>
      </c>
      <c r="GP19" s="19" t="s">
        <v>1161</v>
      </c>
      <c r="GQ19" s="19">
        <f t="shared" si="4"/>
        <v>0.4567901234567901</v>
      </c>
      <c r="GU19" s="19" t="s">
        <v>1163</v>
      </c>
      <c r="GV19" s="20">
        <v>0.5</v>
      </c>
      <c r="GW19" s="20">
        <f t="shared" si="5"/>
        <v>78.07300053676866</v>
      </c>
    </row>
    <row r="20" spans="1:205" s="19" customFormat="1" ht="75" x14ac:dyDescent="0.25">
      <c r="A20" s="19" t="s">
        <v>1158</v>
      </c>
      <c r="B20" s="24" t="s">
        <v>917</v>
      </c>
      <c r="C20" s="19">
        <v>13</v>
      </c>
      <c r="D20" s="19">
        <v>13</v>
      </c>
      <c r="G20" s="19" t="s">
        <v>942</v>
      </c>
      <c r="H20" s="19">
        <f t="shared" si="0"/>
        <v>1</v>
      </c>
      <c r="I20" s="20">
        <v>0</v>
      </c>
      <c r="J20" s="20">
        <v>0</v>
      </c>
      <c r="K20" s="20"/>
      <c r="L20" s="20"/>
      <c r="M20" s="20" t="s">
        <v>209</v>
      </c>
      <c r="N20" s="20"/>
      <c r="O20" s="20">
        <v>0</v>
      </c>
      <c r="P20" s="20">
        <v>0</v>
      </c>
      <c r="Q20" s="20"/>
      <c r="R20" s="20"/>
      <c r="S20" s="20" t="s">
        <v>212</v>
      </c>
      <c r="U20" s="20">
        <v>0</v>
      </c>
      <c r="V20" s="20">
        <v>0</v>
      </c>
      <c r="W20" s="20"/>
      <c r="X20" s="20"/>
      <c r="Y20" s="20" t="s">
        <v>212</v>
      </c>
      <c r="AA20" s="20">
        <v>0</v>
      </c>
      <c r="AB20" s="20">
        <v>0</v>
      </c>
      <c r="AC20" s="20"/>
      <c r="AD20" s="20"/>
      <c r="AE20" s="20" t="s">
        <v>216</v>
      </c>
      <c r="AG20" s="20">
        <v>0</v>
      </c>
      <c r="AH20" s="20">
        <v>0</v>
      </c>
      <c r="AI20" s="20"/>
      <c r="AJ20" s="20"/>
      <c r="AK20" s="20" t="s">
        <v>212</v>
      </c>
      <c r="AP20" s="19" t="s">
        <v>943</v>
      </c>
      <c r="AQ20" s="19">
        <v>0.25</v>
      </c>
      <c r="AU20" s="20" t="s">
        <v>221</v>
      </c>
      <c r="AV20" s="20">
        <v>1</v>
      </c>
      <c r="AZ20" s="20" t="s">
        <v>223</v>
      </c>
      <c r="BE20" s="20" t="s">
        <v>225</v>
      </c>
      <c r="BF20" s="19">
        <v>1</v>
      </c>
      <c r="BJ20" s="1" t="s">
        <v>764</v>
      </c>
      <c r="BO20" s="19" t="s">
        <v>1159</v>
      </c>
      <c r="BP20" s="19">
        <v>1</v>
      </c>
      <c r="BT20" s="19" t="s">
        <v>1090</v>
      </c>
      <c r="BU20" s="19">
        <v>0.75</v>
      </c>
      <c r="BY20" s="19" t="s">
        <v>232</v>
      </c>
      <c r="BZ20" s="19">
        <v>1</v>
      </c>
      <c r="CA20" s="19">
        <v>15</v>
      </c>
      <c r="CB20" s="19">
        <v>15</v>
      </c>
      <c r="CE20" s="19" t="s">
        <v>1147</v>
      </c>
      <c r="CF20" s="20">
        <f t="shared" si="1"/>
        <v>1</v>
      </c>
      <c r="CJ20" s="19" t="s">
        <v>315</v>
      </c>
      <c r="CK20" s="19">
        <v>1</v>
      </c>
      <c r="CO20" s="20" t="s">
        <v>239</v>
      </c>
      <c r="CT20" s="20" t="s">
        <v>283</v>
      </c>
      <c r="CY20" s="20" t="s">
        <v>243</v>
      </c>
      <c r="DD20" s="20" t="s">
        <v>946</v>
      </c>
      <c r="DI20" s="20" t="s">
        <v>247</v>
      </c>
      <c r="DJ20" s="20">
        <v>1</v>
      </c>
      <c r="DN20" s="20" t="s">
        <v>921</v>
      </c>
      <c r="DO20" s="20">
        <v>0.75</v>
      </c>
      <c r="DP20" s="19">
        <v>15</v>
      </c>
      <c r="DQ20" s="19">
        <v>15</v>
      </c>
      <c r="DT20" s="19" t="s">
        <v>947</v>
      </c>
      <c r="DU20" s="19">
        <f t="shared" si="2"/>
        <v>1</v>
      </c>
      <c r="DV20" s="19">
        <v>2</v>
      </c>
      <c r="DW20" s="19">
        <v>1</v>
      </c>
      <c r="DZ20" s="20" t="s">
        <v>893</v>
      </c>
      <c r="EA20" s="20">
        <f t="shared" ref="EA20" si="11" xml:space="preserve"> DW20 / DV20</f>
        <v>0.5</v>
      </c>
      <c r="EB20" s="19">
        <v>0</v>
      </c>
      <c r="EC20" s="19">
        <v>0</v>
      </c>
      <c r="EK20" s="20"/>
      <c r="EP20" s="20"/>
      <c r="FA20" s="20"/>
      <c r="FF20" s="20"/>
      <c r="FK20" s="20"/>
      <c r="FL20" s="20"/>
      <c r="FP20" s="20"/>
      <c r="FU20" s="20" t="s">
        <v>925</v>
      </c>
      <c r="FZ20" s="20" t="s">
        <v>925</v>
      </c>
      <c r="GE20" s="20" t="s">
        <v>925</v>
      </c>
      <c r="GJ20" s="20" t="s">
        <v>274</v>
      </c>
      <c r="GL20" s="19">
        <v>81</v>
      </c>
      <c r="GM20" s="19">
        <v>65</v>
      </c>
      <c r="GP20" s="19" t="s">
        <v>1162</v>
      </c>
      <c r="GQ20" s="19">
        <f t="shared" si="4"/>
        <v>0.19753086419753085</v>
      </c>
      <c r="GU20" s="19" t="s">
        <v>1163</v>
      </c>
      <c r="GV20" s="20">
        <v>0.5</v>
      </c>
      <c r="GW20" s="20">
        <f t="shared" si="5"/>
        <v>79.650205761316883</v>
      </c>
    </row>
    <row r="21" spans="1:205" s="19" customFormat="1" x14ac:dyDescent="0.25">
      <c r="B21" s="24"/>
      <c r="I21" s="20"/>
      <c r="J21" s="20"/>
      <c r="K21" s="20"/>
      <c r="L21" s="20"/>
      <c r="M21" s="20"/>
      <c r="N21" s="20"/>
      <c r="O21" s="20"/>
      <c r="P21" s="20"/>
      <c r="Q21" s="20"/>
      <c r="R21" s="20"/>
      <c r="S21" s="20"/>
      <c r="U21" s="20"/>
      <c r="V21" s="20"/>
      <c r="W21" s="20"/>
      <c r="X21" s="20"/>
      <c r="Y21" s="20"/>
      <c r="AA21" s="20"/>
      <c r="AB21" s="20"/>
      <c r="AC21" s="20"/>
      <c r="AD21" s="20"/>
      <c r="AE21" s="20"/>
      <c r="AG21" s="20"/>
      <c r="AH21" s="20"/>
      <c r="AI21" s="20"/>
      <c r="AJ21" s="20"/>
      <c r="AK21" s="20"/>
      <c r="AU21" s="20"/>
      <c r="AV21" s="20"/>
      <c r="AZ21" s="20"/>
      <c r="BE21" s="20"/>
      <c r="BJ21" s="1"/>
      <c r="CF21" s="20"/>
      <c r="CO21" s="20"/>
      <c r="CT21" s="20"/>
      <c r="CY21" s="20"/>
      <c r="DD21" s="20"/>
      <c r="DI21" s="20"/>
      <c r="DJ21" s="20"/>
      <c r="DN21" s="20"/>
      <c r="DO21" s="20"/>
      <c r="DZ21" s="20"/>
      <c r="EA21" s="20"/>
      <c r="EK21" s="20"/>
      <c r="EP21" s="20"/>
      <c r="FA21" s="20"/>
      <c r="FF21" s="20"/>
      <c r="FK21" s="20"/>
      <c r="FL21" s="20"/>
      <c r="FP21" s="20"/>
      <c r="FU21" s="20"/>
      <c r="FZ21" s="20"/>
      <c r="GE21" s="20"/>
      <c r="GJ21" s="20"/>
      <c r="GV21" s="20"/>
      <c r="GW21" s="20"/>
    </row>
    <row r="22" spans="1:205" x14ac:dyDescent="0.25">
      <c r="A22" s="19" t="s">
        <v>779</v>
      </c>
      <c r="B22" s="11"/>
      <c r="C22" s="19"/>
      <c r="D22" s="19"/>
      <c r="E22" s="19"/>
      <c r="F22" s="19"/>
      <c r="G22" s="19"/>
      <c r="H22" s="20">
        <f>COUNTIF(H3:H20,1)</f>
        <v>8</v>
      </c>
      <c r="I22" s="19"/>
      <c r="J22" s="19"/>
      <c r="K22" s="19"/>
      <c r="L22" s="19"/>
      <c r="M22" s="19"/>
      <c r="N22" s="20">
        <f>COUNTIF(N3:N20,1)</f>
        <v>0</v>
      </c>
      <c r="O22" s="20"/>
      <c r="P22" s="20"/>
      <c r="Q22" s="20"/>
      <c r="R22" s="20"/>
      <c r="S22" s="20"/>
      <c r="T22" s="20">
        <f>COUNTIF(T3:T20,1)</f>
        <v>0</v>
      </c>
      <c r="U22" s="20"/>
      <c r="V22" s="20"/>
      <c r="W22" s="20"/>
      <c r="X22" s="20"/>
      <c r="Y22" s="20"/>
      <c r="Z22" s="20">
        <f>COUNTIF(Z3:Z20,1)</f>
        <v>0</v>
      </c>
      <c r="AA22" s="20"/>
      <c r="AB22" s="20"/>
      <c r="AC22" s="20"/>
      <c r="AD22" s="20"/>
      <c r="AE22" s="20"/>
      <c r="AF22" s="20">
        <f>COUNTIF(AF3:AF20,1)</f>
        <v>0</v>
      </c>
      <c r="AG22" s="20"/>
      <c r="AH22" s="20"/>
      <c r="AI22" s="20"/>
      <c r="AJ22" s="20"/>
      <c r="AK22" s="20"/>
      <c r="AL22" s="20">
        <f>COUNTIF(AL3:AL20,1)</f>
        <v>0</v>
      </c>
      <c r="AM22" s="20"/>
      <c r="AN22" s="20"/>
      <c r="AO22" s="20"/>
      <c r="AP22" s="20"/>
      <c r="AQ22" s="20">
        <f>COUNTIF(AQ3:AQ20,1)</f>
        <v>4</v>
      </c>
      <c r="AR22" s="20"/>
      <c r="AS22" s="20"/>
      <c r="AT22" s="20"/>
      <c r="AU22" s="20"/>
      <c r="AV22" s="20"/>
      <c r="AW22" s="20"/>
      <c r="AX22" s="20"/>
      <c r="AY22" s="20"/>
      <c r="AZ22" s="20"/>
      <c r="BA22" s="20">
        <f>COUNTIF(BA3:BA20,1)</f>
        <v>1</v>
      </c>
      <c r="BB22" s="20"/>
      <c r="BC22" s="20"/>
      <c r="BD22" s="20"/>
      <c r="BE22" s="20"/>
      <c r="BF22" s="20">
        <f>COUNTIF(BF3:BF20,1)</f>
        <v>10</v>
      </c>
      <c r="BG22" s="20"/>
      <c r="BH22" s="20"/>
      <c r="BI22" s="20"/>
      <c r="BJ22" s="20"/>
      <c r="BK22" s="20">
        <f>COUNTIF(BK3:BK20,1)</f>
        <v>0</v>
      </c>
      <c r="BL22" s="20"/>
      <c r="BM22" s="20"/>
      <c r="BN22" s="20"/>
      <c r="BO22" s="20"/>
      <c r="BP22" s="20">
        <f>COUNTIF(BP3:BP20,1)</f>
        <v>2</v>
      </c>
      <c r="BQ22" s="20"/>
      <c r="BR22" s="20"/>
      <c r="BS22" s="20"/>
      <c r="BT22" s="20"/>
      <c r="BU22" s="20">
        <f>COUNTIF(BU3:BU20,1)</f>
        <v>3</v>
      </c>
      <c r="BV22" s="20"/>
      <c r="BW22" s="20"/>
      <c r="BX22" s="20"/>
      <c r="BY22" s="20"/>
      <c r="BZ22" s="20">
        <f>COUNTIF(BZ3:BZ20,1)</f>
        <v>16</v>
      </c>
      <c r="CA22" s="20"/>
      <c r="CB22" s="20"/>
      <c r="CC22" s="20"/>
      <c r="CD22" s="20"/>
      <c r="CE22" s="20"/>
      <c r="CF22" s="20">
        <f>COUNTIF(CF3:CF20,1)</f>
        <v>16</v>
      </c>
      <c r="CG22" s="20"/>
      <c r="CH22" s="20"/>
      <c r="CI22" s="20"/>
      <c r="CJ22" s="20"/>
      <c r="CK22" s="20">
        <f>COUNTIF(CK3:CK20,1)</f>
        <v>18</v>
      </c>
      <c r="CL22" s="20"/>
      <c r="CM22" s="20"/>
      <c r="CN22" s="20"/>
      <c r="CO22" s="20"/>
      <c r="CP22" s="20">
        <f>COUNTIF(CP3:CP20,1)</f>
        <v>0</v>
      </c>
      <c r="CQ22" s="20"/>
      <c r="CR22" s="20"/>
      <c r="CS22" s="20"/>
      <c r="CT22" s="20"/>
      <c r="CU22" s="20">
        <f>COUNTIF(CU3:CU20,1)</f>
        <v>1</v>
      </c>
      <c r="CV22" s="20"/>
      <c r="CW22" s="20"/>
      <c r="CX22" s="20"/>
      <c r="CY22" s="20"/>
      <c r="CZ22" s="20">
        <f>COUNTIF(CZ3:CZ20,1)</f>
        <v>0</v>
      </c>
      <c r="DA22" s="20"/>
      <c r="DB22" s="20"/>
      <c r="DC22" s="20"/>
      <c r="DD22" s="20"/>
      <c r="DE22" s="20">
        <f>COUNTIF(DE3:DE20,1)</f>
        <v>14</v>
      </c>
      <c r="DF22" s="20"/>
      <c r="DG22" s="20"/>
      <c r="DH22" s="20"/>
      <c r="DI22" s="20"/>
      <c r="DJ22" s="20">
        <f>COUNTIF(DJ3:DJ20,1)</f>
        <v>16</v>
      </c>
      <c r="DK22" s="20"/>
      <c r="DL22" s="20"/>
      <c r="DM22" s="20"/>
      <c r="DN22" s="20"/>
      <c r="DO22" s="20">
        <f>COUNTIF(DO3:DO20,1)</f>
        <v>7</v>
      </c>
      <c r="DP22" s="20"/>
      <c r="DQ22" s="20"/>
      <c r="DR22" s="20"/>
      <c r="DS22" s="20"/>
      <c r="DT22" s="20"/>
      <c r="DU22" s="20">
        <f>COUNTIF(DU3:DU20,1)</f>
        <v>6</v>
      </c>
      <c r="DV22" s="20"/>
      <c r="DW22" s="20"/>
      <c r="DX22" s="20"/>
      <c r="DY22" s="20"/>
      <c r="DZ22" s="20"/>
      <c r="EA22" s="20">
        <f>COUNTIF(EA3:EA20,1)</f>
        <v>8</v>
      </c>
      <c r="EB22" s="20"/>
      <c r="EC22" s="20"/>
      <c r="ED22" s="20"/>
      <c r="EE22" s="20"/>
      <c r="EF22" s="20"/>
      <c r="EG22" s="20">
        <f>COUNTIF(EG3:EG20,1)</f>
        <v>2</v>
      </c>
      <c r="EH22" s="20"/>
      <c r="EI22" s="20"/>
      <c r="EJ22" s="20"/>
      <c r="EK22" s="20"/>
      <c r="EL22" s="20">
        <f>COUNTIF(EL3:EL20,1)</f>
        <v>1</v>
      </c>
      <c r="EM22" s="20"/>
      <c r="EN22" s="20"/>
      <c r="EO22" s="20"/>
      <c r="EP22" s="20"/>
      <c r="EQ22" s="20">
        <f>COUNTIF(EQ3:EQ20,1)</f>
        <v>9</v>
      </c>
      <c r="ER22" s="20"/>
      <c r="ES22" s="20"/>
      <c r="ET22" s="20"/>
      <c r="EU22" s="20"/>
      <c r="EV22" s="20"/>
      <c r="EW22" s="20">
        <f>COUNTIF(EW3:EW20,1)</f>
        <v>0</v>
      </c>
      <c r="EX22" s="20"/>
      <c r="EY22" s="20"/>
      <c r="EZ22" s="20"/>
      <c r="FA22" s="20"/>
      <c r="FB22" s="20">
        <f>COUNTIF(FB3:FB20,1)</f>
        <v>12</v>
      </c>
      <c r="FC22" s="20"/>
      <c r="FD22" s="20"/>
      <c r="FE22" s="20"/>
      <c r="FF22" s="20"/>
      <c r="FG22" s="20">
        <f>COUNTIF(FG3:FG20,1)</f>
        <v>13</v>
      </c>
      <c r="FH22" s="20"/>
      <c r="FI22" s="20"/>
      <c r="FJ22" s="20"/>
      <c r="FK22" s="20"/>
      <c r="FL22" s="20">
        <f>COUNTIF(FL3:FL20,1)</f>
        <v>13</v>
      </c>
      <c r="FM22" s="20"/>
      <c r="FN22" s="20"/>
      <c r="FO22" s="20"/>
      <c r="FP22" s="20"/>
      <c r="FQ22" s="20">
        <f>COUNTIF(FQ3:FQ20,1)</f>
        <v>13</v>
      </c>
      <c r="FR22" s="20"/>
      <c r="FS22" s="20"/>
      <c r="FT22" s="20"/>
      <c r="FU22" s="20"/>
      <c r="FV22" s="20">
        <f>COUNTIF(FV3:FV20,1)</f>
        <v>1</v>
      </c>
      <c r="FW22" s="20"/>
      <c r="FX22" s="20"/>
      <c r="FY22" s="20"/>
      <c r="FZ22" s="20"/>
      <c r="GA22" s="20">
        <f>COUNTIF(GA3:GA20,1)</f>
        <v>0</v>
      </c>
      <c r="GB22" s="20"/>
      <c r="GC22" s="20"/>
      <c r="GD22" s="20"/>
      <c r="GE22" s="20"/>
      <c r="GF22" s="20">
        <f>COUNTIF(GF3:GF20,1)</f>
        <v>0</v>
      </c>
      <c r="GG22" s="20"/>
      <c r="GH22" s="20"/>
      <c r="GI22" s="20"/>
      <c r="GJ22" s="20"/>
      <c r="GK22" s="20">
        <f>COUNTIF(GK3:GK20,1)</f>
        <v>0</v>
      </c>
      <c r="GL22" s="20"/>
      <c r="GM22" s="20"/>
      <c r="GN22" s="20"/>
      <c r="GO22" s="20"/>
      <c r="GP22" s="20"/>
      <c r="GQ22" s="20">
        <f>COUNTIF(GQ3:GQ20,1)</f>
        <v>0</v>
      </c>
      <c r="GR22" s="20"/>
      <c r="GS22" s="20"/>
      <c r="GT22" s="20"/>
      <c r="GU22" s="20"/>
      <c r="GV22" s="20">
        <f>COUNTIF(GV3:GV20,1)</f>
        <v>0</v>
      </c>
      <c r="GW22" s="20"/>
    </row>
    <row r="23" spans="1:205" x14ac:dyDescent="0.25">
      <c r="A23" s="19" t="s">
        <v>780</v>
      </c>
      <c r="B23" s="19"/>
      <c r="C23" s="19"/>
      <c r="D23" s="19"/>
      <c r="E23" s="19"/>
      <c r="F23" s="19"/>
      <c r="G23" s="19"/>
      <c r="H23" s="20">
        <f>COUNTIF(H3:H20,0)</f>
        <v>4</v>
      </c>
      <c r="I23" s="20"/>
      <c r="J23" s="20"/>
      <c r="K23" s="20"/>
      <c r="L23" s="20"/>
      <c r="M23" s="20"/>
      <c r="N23" s="20">
        <f>COUNTIF(N3:N20,0)</f>
        <v>0</v>
      </c>
      <c r="O23" s="20"/>
      <c r="P23" s="20"/>
      <c r="Q23" s="20"/>
      <c r="R23" s="20"/>
      <c r="S23" s="20"/>
      <c r="T23" s="20">
        <f>COUNTIF(T3:T20,0)</f>
        <v>0</v>
      </c>
      <c r="U23" s="20"/>
      <c r="V23" s="20"/>
      <c r="W23" s="20"/>
      <c r="X23" s="20"/>
      <c r="Y23" s="20"/>
      <c r="Z23" s="20">
        <f>COUNTIF(Z3:Z20,0)</f>
        <v>0</v>
      </c>
      <c r="AA23" s="20"/>
      <c r="AB23" s="20"/>
      <c r="AC23" s="20"/>
      <c r="AD23" s="20"/>
      <c r="AE23" s="20"/>
      <c r="AF23" s="20">
        <f>COUNTIF(AF3:AF20,0)</f>
        <v>0</v>
      </c>
      <c r="AG23" s="20"/>
      <c r="AH23" s="20"/>
      <c r="AI23" s="20"/>
      <c r="AJ23" s="20"/>
      <c r="AK23" s="20"/>
      <c r="AL23" s="20">
        <f>COUNTIF(AL3:AL20,0)</f>
        <v>0</v>
      </c>
      <c r="AM23" s="20"/>
      <c r="AN23" s="20"/>
      <c r="AO23" s="20"/>
      <c r="AP23" s="20"/>
      <c r="AQ23" s="20">
        <f>COUNTIF(AQ3:AQ20,0)</f>
        <v>0</v>
      </c>
      <c r="AR23" s="20"/>
      <c r="AS23" s="20"/>
      <c r="AT23" s="20"/>
      <c r="AU23" s="20"/>
      <c r="AV23" s="20"/>
      <c r="AW23" s="20"/>
      <c r="AX23" s="20"/>
      <c r="AY23" s="20"/>
      <c r="AZ23" s="20"/>
      <c r="BA23" s="20">
        <f>COUNTIF(BA3:BA20,0)</f>
        <v>1</v>
      </c>
      <c r="BB23" s="20"/>
      <c r="BC23" s="20"/>
      <c r="BD23" s="20"/>
      <c r="BE23" s="20"/>
      <c r="BF23" s="20">
        <f>COUNTIF(BF3:BF20,0)</f>
        <v>2</v>
      </c>
      <c r="BG23" s="20"/>
      <c r="BH23" s="20"/>
      <c r="BI23" s="20"/>
      <c r="BJ23" s="20"/>
      <c r="BK23" s="20">
        <f>COUNTIF(BK3:BK20,0)</f>
        <v>0</v>
      </c>
      <c r="BL23" s="20"/>
      <c r="BM23" s="20"/>
      <c r="BN23" s="20"/>
      <c r="BO23" s="20"/>
      <c r="BP23" s="20">
        <f>COUNTIF(BP3:BP20,0)</f>
        <v>0</v>
      </c>
      <c r="BQ23" s="20"/>
      <c r="BR23" s="20"/>
      <c r="BS23" s="20"/>
      <c r="BT23" s="20"/>
      <c r="BU23" s="20">
        <f>COUNTIF(BU3:BU20,0)</f>
        <v>5</v>
      </c>
      <c r="BV23" s="20"/>
      <c r="BW23" s="20"/>
      <c r="BX23" s="20"/>
      <c r="BY23" s="20"/>
      <c r="BZ23" s="20">
        <f>COUNTIF(BZ3:BZ20,0)</f>
        <v>1</v>
      </c>
      <c r="CA23" s="20"/>
      <c r="CB23" s="20"/>
      <c r="CC23" s="20"/>
      <c r="CD23" s="20"/>
      <c r="CE23" s="20"/>
      <c r="CF23" s="20">
        <f>COUNTIF(CF3:CF20,0)</f>
        <v>0</v>
      </c>
      <c r="CG23" s="20"/>
      <c r="CH23" s="20"/>
      <c r="CI23" s="20"/>
      <c r="CJ23" s="20"/>
      <c r="CK23" s="20">
        <f>COUNTIF(CK3:CK20,0)</f>
        <v>0</v>
      </c>
      <c r="CL23" s="20"/>
      <c r="CM23" s="20"/>
      <c r="CN23" s="20"/>
      <c r="CO23" s="20"/>
      <c r="CP23" s="20">
        <f>COUNTIF(CP3:CP20,0)</f>
        <v>0</v>
      </c>
      <c r="CQ23" s="20"/>
      <c r="CR23" s="20"/>
      <c r="CS23" s="20"/>
      <c r="CT23" s="20"/>
      <c r="CU23" s="20">
        <f>COUNTIF(CU3:CU20,0)</f>
        <v>2</v>
      </c>
      <c r="CV23" s="20"/>
      <c r="CW23" s="20"/>
      <c r="CX23" s="20"/>
      <c r="CY23" s="20"/>
      <c r="CZ23" s="20">
        <f>COUNTIF(CZ3:CZ20,0)</f>
        <v>0</v>
      </c>
      <c r="DA23" s="20"/>
      <c r="DB23" s="20"/>
      <c r="DC23" s="20"/>
      <c r="DD23" s="20"/>
      <c r="DE23" s="20">
        <f>COUNTIF(DE3:DE20,0)</f>
        <v>2</v>
      </c>
      <c r="DF23" s="20"/>
      <c r="DG23" s="20"/>
      <c r="DH23" s="20"/>
      <c r="DI23" s="20"/>
      <c r="DJ23" s="20">
        <f>COUNTIF(DJ3:DJ20,0)</f>
        <v>0</v>
      </c>
      <c r="DK23" s="20"/>
      <c r="DL23" s="20"/>
      <c r="DM23" s="20"/>
      <c r="DN23" s="20"/>
      <c r="DO23" s="20">
        <f>COUNTIF(DO3:DO20,0)</f>
        <v>0</v>
      </c>
      <c r="DP23" s="20"/>
      <c r="DQ23" s="20"/>
      <c r="DR23" s="20"/>
      <c r="DS23" s="20"/>
      <c r="DT23" s="20"/>
      <c r="DU23" s="20">
        <f>COUNTIF(DU3:DU20,0)</f>
        <v>0</v>
      </c>
      <c r="DV23" s="20"/>
      <c r="DW23" s="20"/>
      <c r="DX23" s="20"/>
      <c r="DY23" s="20"/>
      <c r="DZ23" s="20"/>
      <c r="EA23" s="20">
        <f>COUNTIF(EA3:EA20,0)</f>
        <v>0</v>
      </c>
      <c r="EB23" s="20"/>
      <c r="EC23" s="20"/>
      <c r="ED23" s="20"/>
      <c r="EE23" s="20"/>
      <c r="EF23" s="20"/>
      <c r="EG23" s="20">
        <f>COUNTIF(EG3:EG20,0)</f>
        <v>1</v>
      </c>
      <c r="EH23" s="20"/>
      <c r="EI23" s="20"/>
      <c r="EJ23" s="20"/>
      <c r="EK23" s="20"/>
      <c r="EL23" s="20">
        <f>COUNTIF(EL3:EL20,0)</f>
        <v>1</v>
      </c>
      <c r="EM23" s="20"/>
      <c r="EN23" s="20"/>
      <c r="EO23" s="20"/>
      <c r="EP23" s="20"/>
      <c r="EQ23" s="20">
        <f>COUNTIF(EQ3:EQ20,0)</f>
        <v>6</v>
      </c>
      <c r="ER23" s="20"/>
      <c r="ES23" s="20"/>
      <c r="ET23" s="20"/>
      <c r="EU23" s="20"/>
      <c r="EV23" s="20"/>
      <c r="EW23" s="20">
        <f>COUNTIF(EW3:EW20,0)</f>
        <v>3</v>
      </c>
      <c r="EX23" s="20"/>
      <c r="EY23" s="20"/>
      <c r="EZ23" s="20"/>
      <c r="FA23" s="20"/>
      <c r="FB23" s="20">
        <f>COUNTIF(FB3:FB20,0)</f>
        <v>3</v>
      </c>
      <c r="FC23" s="20"/>
      <c r="FD23" s="20"/>
      <c r="FE23" s="20"/>
      <c r="FF23" s="20"/>
      <c r="FG23" s="20">
        <f>COUNTIF(FG3:FG20,0)</f>
        <v>1</v>
      </c>
      <c r="FH23" s="20"/>
      <c r="FI23" s="20"/>
      <c r="FJ23" s="20"/>
      <c r="FK23" s="20"/>
      <c r="FL23" s="20">
        <f>COUNTIF(FL3:FL20,0)</f>
        <v>0</v>
      </c>
      <c r="FM23" s="20"/>
      <c r="FN23" s="20"/>
      <c r="FO23" s="20"/>
      <c r="FP23" s="20"/>
      <c r="FQ23" s="20">
        <f>COUNTIF(FQ3:FQ20,0)</f>
        <v>0</v>
      </c>
      <c r="FR23" s="20"/>
      <c r="FS23" s="20"/>
      <c r="FT23" s="20"/>
      <c r="FU23" s="20"/>
      <c r="FV23" s="20">
        <f>COUNTIF(FV3:FV20,0)</f>
        <v>0</v>
      </c>
      <c r="FW23" s="20"/>
      <c r="FX23" s="20"/>
      <c r="FY23" s="20"/>
      <c r="FZ23" s="20"/>
      <c r="GA23" s="20">
        <f>COUNTIF(GA3:GA20,0)</f>
        <v>0</v>
      </c>
      <c r="GB23" s="20"/>
      <c r="GC23" s="20"/>
      <c r="GD23" s="20"/>
      <c r="GE23" s="20"/>
      <c r="GF23" s="20">
        <f>COUNTIF(GF3:GF20,0)</f>
        <v>1</v>
      </c>
      <c r="GG23" s="20"/>
      <c r="GH23" s="20"/>
      <c r="GI23" s="20"/>
      <c r="GJ23" s="20"/>
      <c r="GK23" s="20">
        <f>COUNTIF(GK3:GK20,0)</f>
        <v>0</v>
      </c>
      <c r="GL23" s="20"/>
      <c r="GM23" s="20"/>
      <c r="GN23" s="20"/>
      <c r="GO23" s="20"/>
      <c r="GP23" s="20"/>
      <c r="GQ23" s="20">
        <f>COUNTIF(GQ3:GQ20,0)</f>
        <v>0</v>
      </c>
      <c r="GR23" s="20"/>
      <c r="GS23" s="20"/>
      <c r="GT23" s="20"/>
      <c r="GU23" s="20"/>
      <c r="GV23" s="20">
        <f>COUNTIF(GV3:GV20,0)</f>
        <v>0</v>
      </c>
      <c r="GW23" s="20"/>
    </row>
    <row r="24" spans="1:205" x14ac:dyDescent="0.25">
      <c r="A24" s="19" t="s">
        <v>778</v>
      </c>
      <c r="B24" s="19"/>
      <c r="C24" s="19"/>
      <c r="D24" s="19"/>
      <c r="E24" s="19"/>
      <c r="F24" s="19"/>
      <c r="G24" s="19"/>
      <c r="H24" s="20">
        <f>AVERAGE(H3:H20)</f>
        <v>0.65632217799400461</v>
      </c>
      <c r="I24" s="20"/>
      <c r="J24" s="20"/>
      <c r="K24" s="20"/>
      <c r="L24" s="20"/>
      <c r="M24" s="20"/>
      <c r="N24" s="20">
        <f>AVERAGE(N3:N20)</f>
        <v>0.75</v>
      </c>
      <c r="O24" s="20"/>
      <c r="P24" s="20"/>
      <c r="Q24" s="20"/>
      <c r="R24" s="20"/>
      <c r="S24" s="20"/>
      <c r="T24" s="20" t="e">
        <f>AVERAGE(T3:T20)</f>
        <v>#DIV/0!</v>
      </c>
      <c r="U24" s="20"/>
      <c r="V24" s="20"/>
      <c r="W24" s="20"/>
      <c r="X24" s="20"/>
      <c r="Y24" s="20"/>
      <c r="Z24" s="20" t="e">
        <f>AVERAGE(Z3:Z20)</f>
        <v>#DIV/0!</v>
      </c>
      <c r="AA24" s="20"/>
      <c r="AB24" s="20"/>
      <c r="AC24" s="20"/>
      <c r="AD24" s="20"/>
      <c r="AE24" s="20"/>
      <c r="AF24" s="20" t="e">
        <f>AVERAGE(AF3:AF20)</f>
        <v>#DIV/0!</v>
      </c>
      <c r="AG24" s="20"/>
      <c r="AH24" s="20"/>
      <c r="AI24" s="20"/>
      <c r="AJ24" s="20"/>
      <c r="AK24" s="20"/>
      <c r="AL24" s="20" t="e">
        <f>AVERAGE(AL3:AL20)</f>
        <v>#DIV/0!</v>
      </c>
      <c r="AM24" s="20"/>
      <c r="AN24" s="20"/>
      <c r="AO24" s="20"/>
      <c r="AP24" s="20"/>
      <c r="AQ24" s="20">
        <f>AVERAGE(AQ3:AQ20)</f>
        <v>0.54166666666666663</v>
      </c>
      <c r="AR24" s="20"/>
      <c r="AS24" s="20"/>
      <c r="AT24" s="20"/>
      <c r="AU24" s="20"/>
      <c r="AV24" s="20"/>
      <c r="AW24" s="20"/>
      <c r="AX24" s="20"/>
      <c r="AY24" s="20"/>
      <c r="AZ24" s="20"/>
      <c r="BA24" s="20">
        <f>AVERAGE(BA3:BA20)</f>
        <v>0.5</v>
      </c>
      <c r="BB24" s="20"/>
      <c r="BC24" s="20"/>
      <c r="BD24" s="20"/>
      <c r="BE24" s="20"/>
      <c r="BF24" s="20">
        <f>AVERAGE(BF3:BF20)</f>
        <v>0.80555555555555558</v>
      </c>
      <c r="BG24" s="20"/>
      <c r="BH24" s="20"/>
      <c r="BI24" s="20"/>
      <c r="BJ24" s="20"/>
      <c r="BK24" s="20" t="e">
        <f>AVERAGE(BK3:BK20)</f>
        <v>#DIV/0!</v>
      </c>
      <c r="BL24" s="20"/>
      <c r="BM24" s="20"/>
      <c r="BN24" s="20"/>
      <c r="BO24" s="20"/>
      <c r="BP24" s="20">
        <f>AVERAGE(BP3:BP20)</f>
        <v>0.625</v>
      </c>
      <c r="BQ24" s="20"/>
      <c r="BR24" s="20"/>
      <c r="BS24" s="20"/>
      <c r="BT24" s="20"/>
      <c r="BU24" s="20">
        <f>AVERAGE(BU3:BU20)</f>
        <v>0.58333333333333337</v>
      </c>
      <c r="BV24" s="20"/>
      <c r="BW24" s="20"/>
      <c r="BX24" s="20"/>
      <c r="BY24" s="20"/>
      <c r="BZ24" s="20">
        <f>AVERAGE(BZ3:BZ20)</f>
        <v>0.91666666666666663</v>
      </c>
      <c r="CA24" s="20"/>
      <c r="CB24" s="20"/>
      <c r="CC24" s="20"/>
      <c r="CD24" s="20"/>
      <c r="CE24" s="20"/>
      <c r="CF24" s="20">
        <f>AVERAGE(CF3:CF20)</f>
        <v>0.91868686868686866</v>
      </c>
      <c r="CG24" s="20"/>
      <c r="CH24" s="20"/>
      <c r="CI24" s="20"/>
      <c r="CJ24" s="20"/>
      <c r="CK24" s="20">
        <f>AVERAGE(CK3:CK20)</f>
        <v>1</v>
      </c>
      <c r="CL24" s="20"/>
      <c r="CM24" s="20"/>
      <c r="CN24" s="20"/>
      <c r="CO24" s="20"/>
      <c r="CP24" s="20" t="e">
        <f>AVERAGE(CP3:CP20)</f>
        <v>#DIV/0!</v>
      </c>
      <c r="CQ24" s="20"/>
      <c r="CR24" s="20"/>
      <c r="CS24" s="20"/>
      <c r="CT24" s="20"/>
      <c r="CU24" s="20">
        <f>AVERAGE(CU3:CU20)</f>
        <v>0.33333333333333331</v>
      </c>
      <c r="CV24" s="20"/>
      <c r="CW24" s="20"/>
      <c r="CX24" s="20"/>
      <c r="CY24" s="20"/>
      <c r="CZ24" s="20" t="e">
        <f>AVERAGE(CZ3:CZ20)</f>
        <v>#DIV/0!</v>
      </c>
      <c r="DA24" s="20"/>
      <c r="DB24" s="20"/>
      <c r="DC24" s="20"/>
      <c r="DD24" s="20"/>
      <c r="DE24" s="20">
        <f>AVERAGE(DE3:DE20)</f>
        <v>0.875</v>
      </c>
      <c r="DF24" s="20"/>
      <c r="DG24" s="20"/>
      <c r="DH24" s="20"/>
      <c r="DI24" s="20"/>
      <c r="DJ24" s="20">
        <f>AVERAGE(DJ3:DJ20)</f>
        <v>0.97222222222222221</v>
      </c>
      <c r="DK24" s="20"/>
      <c r="DL24" s="20"/>
      <c r="DM24" s="20"/>
      <c r="DN24" s="20"/>
      <c r="DO24" s="20">
        <f>AVERAGE(DO3:DO20)</f>
        <v>0.83333333333333337</v>
      </c>
      <c r="DP24" s="20"/>
      <c r="DQ24" s="20"/>
      <c r="DR24" s="20"/>
      <c r="DS24" s="20"/>
      <c r="DT24" s="20"/>
      <c r="DU24" s="20">
        <f>AVERAGE(DU3:DU20)</f>
        <v>0.9223663118072557</v>
      </c>
      <c r="DV24" s="20"/>
      <c r="DW24" s="20"/>
      <c r="DX24" s="20"/>
      <c r="DY24" s="20"/>
      <c r="DZ24" s="20"/>
      <c r="EA24" s="20">
        <f>AVERAGE(EA3:EA20)</f>
        <v>0.7857142857142857</v>
      </c>
      <c r="EB24" s="20"/>
      <c r="EC24" s="20"/>
      <c r="ED24" s="20"/>
      <c r="EE24" s="20"/>
      <c r="EF24" s="20"/>
      <c r="EG24" s="20">
        <f>AVERAGE(EG3:EG20)</f>
        <v>0.71153846153846156</v>
      </c>
      <c r="EH24" s="20"/>
      <c r="EI24" s="20"/>
      <c r="EJ24" s="20"/>
      <c r="EK24" s="20"/>
      <c r="EL24" s="20">
        <f>AVERAGE(EL3:EL20)</f>
        <v>0.68333333333333335</v>
      </c>
      <c r="EM24" s="20"/>
      <c r="EN24" s="20"/>
      <c r="EO24" s="20"/>
      <c r="EP24" s="20"/>
      <c r="EQ24" s="20">
        <f>AVERAGE(EQ3:EQ20)</f>
        <v>0.6</v>
      </c>
      <c r="ER24" s="20"/>
      <c r="ES24" s="20"/>
      <c r="ET24" s="20"/>
      <c r="EU24" s="20"/>
      <c r="EV24" s="20"/>
      <c r="EW24" s="20">
        <f>AVERAGE(EW3:EW20)</f>
        <v>0</v>
      </c>
      <c r="EX24" s="20"/>
      <c r="EY24" s="20"/>
      <c r="EZ24" s="20"/>
      <c r="FA24" s="20"/>
      <c r="FB24" s="20">
        <f>AVERAGE(FB3:FB20)</f>
        <v>0.8</v>
      </c>
      <c r="FC24" s="20"/>
      <c r="FD24" s="20"/>
      <c r="FE24" s="20"/>
      <c r="FF24" s="20"/>
      <c r="FG24" s="20">
        <f>AVERAGE(FG3:FG20)</f>
        <v>0.91666666666666663</v>
      </c>
      <c r="FH24" s="20"/>
      <c r="FI24" s="20"/>
      <c r="FJ24" s="20"/>
      <c r="FK24" s="20"/>
      <c r="FL24" s="20">
        <f>AVERAGE(FL3:FL20)</f>
        <v>1</v>
      </c>
      <c r="FM24" s="20"/>
      <c r="FN24" s="20"/>
      <c r="FO24" s="20"/>
      <c r="FP24" s="20"/>
      <c r="FQ24" s="20">
        <f>AVERAGE(FQ3:FQ20)</f>
        <v>1</v>
      </c>
      <c r="FR24" s="20"/>
      <c r="FS24" s="20"/>
      <c r="FT24" s="20"/>
      <c r="FU24" s="20"/>
      <c r="FV24" s="20">
        <f>AVERAGE(FV3:FV20)</f>
        <v>1</v>
      </c>
      <c r="FW24" s="20"/>
      <c r="FX24" s="20"/>
      <c r="FY24" s="20"/>
      <c r="FZ24" s="20"/>
      <c r="GA24" s="20">
        <f>AVERAGE(GA3:GA20)</f>
        <v>0.75</v>
      </c>
      <c r="GB24" s="20"/>
      <c r="GC24" s="20"/>
      <c r="GD24" s="20"/>
      <c r="GE24" s="20"/>
      <c r="GF24" s="20">
        <f>AVERAGE(GF3:GF20)</f>
        <v>0.375</v>
      </c>
      <c r="GG24" s="20"/>
      <c r="GH24" s="20"/>
      <c r="GI24" s="20"/>
      <c r="GJ24" s="20"/>
      <c r="GK24" s="20" t="e">
        <f>AVERAGE(GK3:GK20)</f>
        <v>#DIV/0!</v>
      </c>
      <c r="GL24" s="20"/>
      <c r="GM24" s="20"/>
      <c r="GN24" s="20"/>
      <c r="GO24" s="20"/>
      <c r="GP24" s="20"/>
      <c r="GQ24" s="20">
        <f>AVERAGE(GQ3:GQ20)</f>
        <v>0.83261167036636352</v>
      </c>
      <c r="GR24" s="20"/>
      <c r="GS24" s="20"/>
      <c r="GT24" s="20"/>
      <c r="GU24" s="20"/>
      <c r="GV24" s="20">
        <f>AVERAGE(GV3:GV20)</f>
        <v>0.63888888888888884</v>
      </c>
      <c r="GW24" s="20"/>
    </row>
    <row r="25" spans="1:205" x14ac:dyDescent="0.25">
      <c r="A25" s="19" t="s">
        <v>948</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20"/>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20">
        <f>AVERAGE(GW3:GW20)</f>
        <v>78.967868468531449</v>
      </c>
    </row>
    <row r="26" spans="1:205" x14ac:dyDescent="0.25">
      <c r="A26" s="19" t="s">
        <v>1013</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20">
        <f>COUNTIF(GW3:GW20,"&lt;75")</f>
        <v>6</v>
      </c>
    </row>
    <row r="27" spans="1:205" x14ac:dyDescent="0.25">
      <c r="A27" s="19" t="s">
        <v>949</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20">
        <f>COUNTIF(GW3:GW20,"&gt;75")</f>
        <v>12</v>
      </c>
    </row>
    <row r="28" spans="1:205" x14ac:dyDescent="0.25">
      <c r="A28" s="19" t="s">
        <v>783</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20">
        <f>COUNTIF(GW3:GW20, "&gt;80")</f>
        <v>9</v>
      </c>
    </row>
    <row r="29" spans="1:205" x14ac:dyDescent="0.25">
      <c r="A29" s="19" t="s">
        <v>784</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20">
        <f>COUNTIF(GW3:GW20, "&gt;90")</f>
        <v>3</v>
      </c>
    </row>
    <row r="30" spans="1:205" x14ac:dyDescent="0.25">
      <c r="B30" s="19"/>
    </row>
  </sheetData>
  <mergeCells count="13">
    <mergeCell ref="CL1:CU1"/>
    <mergeCell ref="C1:H1"/>
    <mergeCell ref="I1:AL1"/>
    <mergeCell ref="AM1:BA1"/>
    <mergeCell ref="BB1:BZ1"/>
    <mergeCell ref="CA1:CK1"/>
    <mergeCell ref="GR1:GV1"/>
    <mergeCell ref="CV1:CZ1"/>
    <mergeCell ref="DA1:EL1"/>
    <mergeCell ref="EM1:EW1"/>
    <mergeCell ref="EX1:FQ1"/>
    <mergeCell ref="FR1:GK1"/>
    <mergeCell ref="GL1:GQ1"/>
  </mergeCells>
  <hyperlinks>
    <hyperlink ref="B3" r:id="rId1"/>
    <hyperlink ref="B5" r:id="rId2"/>
    <hyperlink ref="B4" r:id="rId3"/>
    <hyperlink ref="GI3" r:id="rId4"/>
    <hyperlink ref="B6" r:id="rId5"/>
    <hyperlink ref="B7" r:id="rId6"/>
    <hyperlink ref="B10" r:id="rId7"/>
    <hyperlink ref="B11" r:id="rId8"/>
    <hyperlink ref="B12" r:id="rId9"/>
    <hyperlink ref="B20" r:id="rId10"/>
    <hyperlink ref="B8" r:id="rId11"/>
    <hyperlink ref="B9" r:id="rId12"/>
    <hyperlink ref="B15" r:id="rId13"/>
    <hyperlink ref="B17" r:id="rId14"/>
    <hyperlink ref="B19" r:id="rId1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26"/>
  <sheetViews>
    <sheetView topLeftCell="GF4" workbookViewId="0">
      <selection activeCell="GW24" sqref="GW24"/>
    </sheetView>
  </sheetViews>
  <sheetFormatPr defaultRowHeight="15" x14ac:dyDescent="0.25"/>
  <cols>
    <col min="3" max="3" width="28" customWidth="1"/>
    <col min="4" max="4" width="26" customWidth="1"/>
    <col min="5" max="5" width="24.42578125" customWidth="1"/>
    <col min="6" max="6" width="24.28515625" customWidth="1"/>
    <col min="7" max="7" width="22.28515625" customWidth="1"/>
    <col min="8" max="8" width="19.7109375" customWidth="1"/>
    <col min="9" max="9" width="44.7109375" customWidth="1"/>
    <col min="10" max="10" width="26.42578125" customWidth="1"/>
    <col min="11" max="11" width="19.42578125" customWidth="1"/>
    <col min="12" max="12" width="15.42578125" customWidth="1"/>
  </cols>
  <sheetData>
    <row r="1" spans="1:207" x14ac:dyDescent="0.25">
      <c r="C1" s="32" t="s">
        <v>351</v>
      </c>
      <c r="D1" s="32"/>
      <c r="E1" s="32"/>
      <c r="F1" s="32"/>
      <c r="G1" s="32"/>
      <c r="H1" s="32"/>
      <c r="I1" s="32" t="s">
        <v>639</v>
      </c>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t="s">
        <v>352</v>
      </c>
      <c r="AN1" s="32"/>
      <c r="AO1" s="32"/>
      <c r="AP1" s="32"/>
      <c r="AQ1" s="32"/>
      <c r="AR1" s="32"/>
      <c r="AS1" s="32"/>
      <c r="AT1" s="32"/>
      <c r="AU1" s="32"/>
      <c r="AV1" s="32"/>
      <c r="AW1" s="32"/>
      <c r="AX1" s="32"/>
      <c r="AY1" s="32"/>
      <c r="AZ1" s="32"/>
      <c r="BA1" s="32"/>
      <c r="BB1" s="32" t="s">
        <v>640</v>
      </c>
      <c r="BC1" s="32"/>
      <c r="BD1" s="32"/>
      <c r="BE1" s="32"/>
      <c r="BF1" s="32"/>
      <c r="BG1" s="32"/>
      <c r="BH1" s="32"/>
      <c r="BI1" s="32"/>
      <c r="BJ1" s="32"/>
      <c r="BK1" s="32"/>
      <c r="BL1" s="32"/>
      <c r="BM1" s="32"/>
      <c r="BN1" s="32"/>
      <c r="BO1" s="32"/>
      <c r="BP1" s="32"/>
      <c r="BQ1" s="32"/>
      <c r="BR1" s="32"/>
      <c r="BS1" s="32"/>
      <c r="BT1" s="32"/>
      <c r="BU1" s="32"/>
      <c r="BV1" s="32"/>
      <c r="BW1" s="32"/>
      <c r="BX1" s="32"/>
      <c r="BY1" s="32"/>
      <c r="BZ1" s="32"/>
      <c r="CA1" s="32" t="s">
        <v>641</v>
      </c>
      <c r="CB1" s="32"/>
      <c r="CC1" s="32"/>
      <c r="CD1" s="32"/>
      <c r="CE1" s="32"/>
      <c r="CF1" s="32"/>
      <c r="CG1" s="32"/>
      <c r="CH1" s="32"/>
      <c r="CI1" s="32"/>
      <c r="CJ1" s="32"/>
      <c r="CK1" s="32"/>
      <c r="CL1" s="32" t="s">
        <v>642</v>
      </c>
      <c r="CM1" s="32"/>
      <c r="CN1" s="32"/>
      <c r="CO1" s="32"/>
      <c r="CP1" s="32"/>
      <c r="CQ1" s="32"/>
      <c r="CR1" s="32"/>
      <c r="CS1" s="32"/>
      <c r="CT1" s="32"/>
      <c r="CU1" s="32"/>
      <c r="CV1" s="32" t="s">
        <v>353</v>
      </c>
      <c r="CW1" s="32"/>
      <c r="CX1" s="32"/>
      <c r="CY1" s="32"/>
      <c r="CZ1" s="32"/>
      <c r="DA1" s="32" t="s">
        <v>354</v>
      </c>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t="s">
        <v>355</v>
      </c>
      <c r="EN1" s="32"/>
      <c r="EO1" s="32"/>
      <c r="EP1" s="32"/>
      <c r="EQ1" s="32"/>
      <c r="ER1" s="32"/>
      <c r="ES1" s="32"/>
      <c r="ET1" s="32"/>
      <c r="EU1" s="32"/>
      <c r="EV1" s="32"/>
      <c r="EW1" s="32"/>
      <c r="EX1" s="32" t="s">
        <v>356</v>
      </c>
      <c r="EY1" s="32"/>
      <c r="EZ1" s="32"/>
      <c r="FA1" s="32"/>
      <c r="FB1" s="32"/>
      <c r="FC1" s="32"/>
      <c r="FD1" s="32"/>
      <c r="FE1" s="32"/>
      <c r="FF1" s="32"/>
      <c r="FG1" s="32"/>
      <c r="FH1" s="32"/>
      <c r="FI1" s="32"/>
      <c r="FJ1" s="32"/>
      <c r="FK1" s="32"/>
      <c r="FL1" s="32"/>
      <c r="FM1" s="32"/>
      <c r="FN1" s="32"/>
      <c r="FO1" s="32"/>
      <c r="FP1" s="32"/>
      <c r="FQ1" s="32"/>
      <c r="FR1" s="32" t="s">
        <v>645</v>
      </c>
      <c r="FS1" s="32"/>
      <c r="FT1" s="32"/>
      <c r="FU1" s="32"/>
      <c r="FV1" s="32"/>
      <c r="FW1" s="32"/>
      <c r="FX1" s="32"/>
      <c r="FY1" s="32"/>
      <c r="FZ1" s="32"/>
      <c r="GA1" s="32"/>
      <c r="GB1" s="32"/>
      <c r="GC1" s="32"/>
      <c r="GD1" s="32"/>
      <c r="GE1" s="32"/>
      <c r="GF1" s="32"/>
      <c r="GG1" s="32"/>
      <c r="GH1" s="32"/>
      <c r="GI1" s="32"/>
      <c r="GJ1" s="32"/>
      <c r="GK1" s="32"/>
      <c r="GL1" s="32" t="s">
        <v>646</v>
      </c>
      <c r="GM1" s="32"/>
      <c r="GN1" s="32"/>
      <c r="GO1" s="32"/>
      <c r="GP1" s="32"/>
      <c r="GQ1" s="32"/>
      <c r="GR1" s="32" t="s">
        <v>648</v>
      </c>
      <c r="GS1" s="32"/>
      <c r="GT1" s="32"/>
      <c r="GU1" s="32"/>
      <c r="GV1" s="32"/>
      <c r="GW1" s="12" t="s">
        <v>647</v>
      </c>
    </row>
    <row r="2" spans="1:207" ht="12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 t="s">
        <v>77</v>
      </c>
      <c r="CA2" s="1" t="s">
        <v>78</v>
      </c>
      <c r="CB2" s="1" t="s">
        <v>79</v>
      </c>
      <c r="CC2" s="1" t="s">
        <v>80</v>
      </c>
      <c r="CD2" s="1" t="s">
        <v>81</v>
      </c>
      <c r="CE2" s="1" t="s">
        <v>82</v>
      </c>
      <c r="CF2" s="1" t="s">
        <v>83</v>
      </c>
      <c r="CG2" s="1" t="s">
        <v>84</v>
      </c>
      <c r="CH2" s="1" t="s">
        <v>85</v>
      </c>
      <c r="CI2" s="1" t="s">
        <v>86</v>
      </c>
      <c r="CJ2" s="1" t="s">
        <v>87</v>
      </c>
      <c r="CK2" s="1" t="s">
        <v>88</v>
      </c>
      <c r="CL2" s="1" t="s">
        <v>89</v>
      </c>
      <c r="CM2" s="1" t="s">
        <v>90</v>
      </c>
      <c r="CN2" s="1" t="s">
        <v>91</v>
      </c>
      <c r="CO2" s="1" t="s">
        <v>92</v>
      </c>
      <c r="CP2" s="1" t="s">
        <v>93</v>
      </c>
      <c r="CQ2" s="1" t="s">
        <v>94</v>
      </c>
      <c r="CR2" s="1" t="s">
        <v>95</v>
      </c>
      <c r="CS2" s="1" t="s">
        <v>96</v>
      </c>
      <c r="CT2" s="1" t="s">
        <v>97</v>
      </c>
      <c r="CU2" s="1" t="s">
        <v>98</v>
      </c>
      <c r="CV2" s="1" t="s">
        <v>99</v>
      </c>
      <c r="CW2" s="1" t="s">
        <v>100</v>
      </c>
      <c r="CX2" s="1" t="s">
        <v>101</v>
      </c>
      <c r="CY2" s="1" t="s">
        <v>102</v>
      </c>
      <c r="CZ2" s="1" t="s">
        <v>103</v>
      </c>
      <c r="DA2" s="1" t="s">
        <v>104</v>
      </c>
      <c r="DB2" s="1" t="s">
        <v>105</v>
      </c>
      <c r="DC2" s="1" t="s">
        <v>106</v>
      </c>
      <c r="DD2" s="1" t="s">
        <v>107</v>
      </c>
      <c r="DE2" s="1" t="s">
        <v>108</v>
      </c>
      <c r="DF2" s="1" t="s">
        <v>109</v>
      </c>
      <c r="DG2" s="1" t="s">
        <v>110</v>
      </c>
      <c r="DH2" s="1" t="s">
        <v>111</v>
      </c>
      <c r="DI2" s="1" t="s">
        <v>112</v>
      </c>
      <c r="DJ2" s="1" t="s">
        <v>113</v>
      </c>
      <c r="DK2" s="1" t="s">
        <v>114</v>
      </c>
      <c r="DL2" s="1" t="s">
        <v>115</v>
      </c>
      <c r="DM2" s="1" t="s">
        <v>116</v>
      </c>
      <c r="DN2" s="1" t="s">
        <v>117</v>
      </c>
      <c r="DO2" s="1" t="s">
        <v>118</v>
      </c>
      <c r="DP2" s="1" t="s">
        <v>119</v>
      </c>
      <c r="DQ2" s="1" t="s">
        <v>120</v>
      </c>
      <c r="DR2" s="1" t="s">
        <v>121</v>
      </c>
      <c r="DS2" s="1" t="s">
        <v>122</v>
      </c>
      <c r="DT2" s="1" t="s">
        <v>123</v>
      </c>
      <c r="DU2" s="1" t="s">
        <v>124</v>
      </c>
      <c r="DV2" s="1" t="s">
        <v>125</v>
      </c>
      <c r="DW2" s="1" t="s">
        <v>126</v>
      </c>
      <c r="DX2" s="1" t="s">
        <v>127</v>
      </c>
      <c r="DY2" s="1" t="s">
        <v>128</v>
      </c>
      <c r="DZ2" s="1" t="s">
        <v>129</v>
      </c>
      <c r="EA2" s="1" t="s">
        <v>130</v>
      </c>
      <c r="EB2" s="1" t="s">
        <v>131</v>
      </c>
      <c r="EC2" s="1" t="s">
        <v>799</v>
      </c>
      <c r="ED2" s="1" t="s">
        <v>133</v>
      </c>
      <c r="EE2" s="1" t="s">
        <v>134</v>
      </c>
      <c r="EF2" s="1" t="s">
        <v>135</v>
      </c>
      <c r="EG2" s="1" t="s">
        <v>136</v>
      </c>
      <c r="EH2" s="1" t="s">
        <v>137</v>
      </c>
      <c r="EI2" s="1" t="s">
        <v>138</v>
      </c>
      <c r="EJ2" s="1" t="s">
        <v>139</v>
      </c>
      <c r="EK2" s="1" t="s">
        <v>140</v>
      </c>
      <c r="EL2" s="1" t="s">
        <v>141</v>
      </c>
      <c r="EM2" s="1" t="s">
        <v>142</v>
      </c>
      <c r="EN2" s="1" t="s">
        <v>143</v>
      </c>
      <c r="EO2" s="1" t="s">
        <v>144</v>
      </c>
      <c r="EP2" s="1" t="s">
        <v>145</v>
      </c>
      <c r="EQ2" s="1" t="s">
        <v>146</v>
      </c>
      <c r="ER2" s="1" t="s">
        <v>147</v>
      </c>
      <c r="ES2" s="1" t="s">
        <v>148</v>
      </c>
      <c r="ET2" s="1" t="s">
        <v>149</v>
      </c>
      <c r="EU2" s="1" t="s">
        <v>150</v>
      </c>
      <c r="EV2" s="1" t="s">
        <v>151</v>
      </c>
      <c r="EW2" s="1" t="s">
        <v>152</v>
      </c>
      <c r="EX2" s="1" t="s">
        <v>153</v>
      </c>
      <c r="EY2" s="1" t="s">
        <v>154</v>
      </c>
      <c r="EZ2" s="1" t="s">
        <v>155</v>
      </c>
      <c r="FA2" s="1" t="s">
        <v>151</v>
      </c>
      <c r="FB2" s="1" t="s">
        <v>152</v>
      </c>
      <c r="FC2" s="1" t="s">
        <v>156</v>
      </c>
      <c r="FD2" s="1" t="s">
        <v>157</v>
      </c>
      <c r="FE2" s="1" t="s">
        <v>158</v>
      </c>
      <c r="FF2" s="1" t="s">
        <v>159</v>
      </c>
      <c r="FG2" s="1" t="s">
        <v>160</v>
      </c>
      <c r="FH2" s="1" t="s">
        <v>161</v>
      </c>
      <c r="FI2" s="1" t="s">
        <v>162</v>
      </c>
      <c r="FJ2" s="1" t="s">
        <v>163</v>
      </c>
      <c r="FK2" s="1" t="s">
        <v>164</v>
      </c>
      <c r="FL2" s="1" t="s">
        <v>165</v>
      </c>
      <c r="FM2" s="1" t="s">
        <v>166</v>
      </c>
      <c r="FN2" s="1" t="s">
        <v>167</v>
      </c>
      <c r="FO2" s="1" t="s">
        <v>168</v>
      </c>
      <c r="FP2" s="1" t="s">
        <v>169</v>
      </c>
      <c r="FQ2" s="1" t="s">
        <v>170</v>
      </c>
      <c r="FR2" s="1" t="s">
        <v>171</v>
      </c>
      <c r="FS2" s="1" t="s">
        <v>172</v>
      </c>
      <c r="FT2" s="1" t="s">
        <v>173</v>
      </c>
      <c r="FU2" s="1" t="s">
        <v>174</v>
      </c>
      <c r="FV2" s="1" t="s">
        <v>175</v>
      </c>
      <c r="FW2" s="1" t="s">
        <v>1014</v>
      </c>
      <c r="FX2" s="1" t="s">
        <v>176</v>
      </c>
      <c r="FY2" s="1" t="s">
        <v>177</v>
      </c>
      <c r="FZ2" s="1" t="s">
        <v>178</v>
      </c>
      <c r="GA2" s="1" t="s">
        <v>179</v>
      </c>
      <c r="GB2" s="1" t="s">
        <v>180</v>
      </c>
      <c r="GC2" s="1" t="s">
        <v>181</v>
      </c>
      <c r="GD2" s="1" t="s">
        <v>182</v>
      </c>
      <c r="GE2" s="1" t="s">
        <v>183</v>
      </c>
      <c r="GF2" s="1" t="s">
        <v>184</v>
      </c>
      <c r="GG2" s="1" t="s">
        <v>185</v>
      </c>
      <c r="GH2" s="1" t="s">
        <v>186</v>
      </c>
      <c r="GI2" s="1" t="s">
        <v>187</v>
      </c>
      <c r="GJ2" s="1" t="s">
        <v>188</v>
      </c>
      <c r="GK2" s="1" t="s">
        <v>189</v>
      </c>
      <c r="GL2" s="1" t="s">
        <v>190</v>
      </c>
      <c r="GM2" s="1" t="s">
        <v>191</v>
      </c>
      <c r="GN2" s="1" t="s">
        <v>192</v>
      </c>
      <c r="GO2" s="1" t="s">
        <v>193</v>
      </c>
      <c r="GP2" s="1" t="s">
        <v>194</v>
      </c>
      <c r="GQ2" s="1" t="s">
        <v>195</v>
      </c>
      <c r="GR2" s="1" t="s">
        <v>196</v>
      </c>
      <c r="GS2" s="1" t="s">
        <v>197</v>
      </c>
      <c r="GT2" s="1" t="s">
        <v>198</v>
      </c>
      <c r="GU2" s="1" t="s">
        <v>199</v>
      </c>
      <c r="GV2" s="1" t="s">
        <v>200</v>
      </c>
      <c r="GW2" s="1" t="s">
        <v>201</v>
      </c>
      <c r="GY2" s="1" t="s">
        <v>652</v>
      </c>
    </row>
    <row r="3" spans="1:207" ht="409.5" x14ac:dyDescent="0.25">
      <c r="A3" t="s">
        <v>626</v>
      </c>
      <c r="B3" s="11" t="s">
        <v>627</v>
      </c>
      <c r="C3">
        <v>4</v>
      </c>
      <c r="D3">
        <v>0</v>
      </c>
      <c r="E3" s="20" t="s">
        <v>204</v>
      </c>
      <c r="G3" t="s">
        <v>1039</v>
      </c>
      <c r="H3">
        <f>D3/C3</f>
        <v>0</v>
      </c>
      <c r="I3" s="20">
        <v>0</v>
      </c>
      <c r="J3" s="20">
        <v>0</v>
      </c>
      <c r="K3" s="20"/>
      <c r="L3" s="20"/>
      <c r="M3" s="20" t="s">
        <v>209</v>
      </c>
      <c r="N3" s="20"/>
      <c r="O3" s="20">
        <v>0</v>
      </c>
      <c r="P3" s="20">
        <v>0</v>
      </c>
      <c r="Q3" s="20" t="s">
        <v>210</v>
      </c>
      <c r="R3" s="9" t="s">
        <v>211</v>
      </c>
      <c r="S3" s="20" t="s">
        <v>212</v>
      </c>
      <c r="T3" s="19"/>
      <c r="U3" s="20">
        <v>0</v>
      </c>
      <c r="V3" s="20">
        <v>0</v>
      </c>
      <c r="W3" s="20" t="s">
        <v>789</v>
      </c>
      <c r="X3" s="9" t="s">
        <v>213</v>
      </c>
      <c r="Y3" s="20" t="s">
        <v>212</v>
      </c>
      <c r="Z3" s="19"/>
      <c r="AA3" s="20">
        <v>0</v>
      </c>
      <c r="AB3" s="20">
        <v>0</v>
      </c>
      <c r="AC3" s="20"/>
      <c r="AD3" s="20"/>
      <c r="AE3" s="20" t="s">
        <v>216</v>
      </c>
      <c r="AF3" s="19"/>
      <c r="AG3" s="20">
        <v>0</v>
      </c>
      <c r="AH3" s="20">
        <v>0</v>
      </c>
      <c r="AI3" s="20"/>
      <c r="AJ3" s="20"/>
      <c r="AK3" s="20" t="s">
        <v>212</v>
      </c>
      <c r="AN3" s="20" t="s">
        <v>791</v>
      </c>
      <c r="AP3" t="s">
        <v>1166</v>
      </c>
      <c r="AQ3">
        <v>0.75</v>
      </c>
      <c r="AS3" s="20" t="s">
        <v>680</v>
      </c>
      <c r="AU3" s="20" t="s">
        <v>221</v>
      </c>
      <c r="AV3" s="20">
        <v>1</v>
      </c>
      <c r="AX3" s="20" t="s">
        <v>682</v>
      </c>
      <c r="AZ3" t="s">
        <v>223</v>
      </c>
      <c r="BC3" s="20" t="s">
        <v>684</v>
      </c>
      <c r="BE3" s="20" t="s">
        <v>225</v>
      </c>
      <c r="BF3" s="19">
        <v>1</v>
      </c>
      <c r="BH3" s="20" t="s">
        <v>687</v>
      </c>
      <c r="BJ3" s="2" t="s">
        <v>281</v>
      </c>
      <c r="BM3" s="20" t="s">
        <v>792</v>
      </c>
      <c r="BO3" t="s">
        <v>1191</v>
      </c>
      <c r="BP3">
        <v>0.25</v>
      </c>
      <c r="BR3" s="20" t="s">
        <v>691</v>
      </c>
      <c r="BT3" t="s">
        <v>628</v>
      </c>
      <c r="BU3">
        <v>1</v>
      </c>
      <c r="BW3" s="20" t="s">
        <v>793</v>
      </c>
      <c r="BY3" t="s">
        <v>232</v>
      </c>
      <c r="BZ3">
        <v>1</v>
      </c>
      <c r="CA3">
        <v>83</v>
      </c>
      <c r="CB3">
        <v>83</v>
      </c>
      <c r="CC3" s="20" t="s">
        <v>794</v>
      </c>
      <c r="CE3" t="s">
        <v>1170</v>
      </c>
      <c r="CF3">
        <v>1</v>
      </c>
      <c r="CH3" s="20" t="s">
        <v>795</v>
      </c>
      <c r="CJ3" t="s">
        <v>334</v>
      </c>
      <c r="CK3">
        <v>1</v>
      </c>
      <c r="CM3" s="20" t="s">
        <v>698</v>
      </c>
      <c r="CO3" t="s">
        <v>239</v>
      </c>
      <c r="CR3" s="20" t="s">
        <v>701</v>
      </c>
      <c r="CT3" t="s">
        <v>873</v>
      </c>
      <c r="CU3">
        <v>0</v>
      </c>
      <c r="CW3" s="20" t="s">
        <v>704</v>
      </c>
      <c r="CY3" t="s">
        <v>243</v>
      </c>
      <c r="DB3" s="5" t="s">
        <v>707</v>
      </c>
      <c r="DD3" t="s">
        <v>1173</v>
      </c>
      <c r="DE3">
        <v>1</v>
      </c>
      <c r="DG3" s="5" t="s">
        <v>710</v>
      </c>
      <c r="DI3" t="s">
        <v>247</v>
      </c>
      <c r="DJ3">
        <v>1</v>
      </c>
      <c r="DL3" s="5" t="s">
        <v>711</v>
      </c>
      <c r="DN3" t="s">
        <v>1174</v>
      </c>
      <c r="DO3">
        <v>1</v>
      </c>
      <c r="DP3">
        <v>80</v>
      </c>
      <c r="DQ3">
        <v>43</v>
      </c>
      <c r="DR3" s="5" t="s">
        <v>713</v>
      </c>
      <c r="DT3" t="s">
        <v>1175</v>
      </c>
      <c r="DU3">
        <f t="shared" ref="DU3:DU14" si="0">DQ3/DP3</f>
        <v>0.53749999999999998</v>
      </c>
      <c r="DV3">
        <v>2</v>
      </c>
      <c r="DW3">
        <v>2</v>
      </c>
      <c r="DX3" s="5" t="s">
        <v>716</v>
      </c>
      <c r="DZ3" t="s">
        <v>876</v>
      </c>
      <c r="EA3" s="19">
        <f t="shared" ref="EA3:EA8" si="1">DW3/DV3</f>
        <v>1</v>
      </c>
      <c r="EB3">
        <v>40</v>
      </c>
      <c r="EC3">
        <v>40</v>
      </c>
      <c r="ED3" s="5" t="s">
        <v>719</v>
      </c>
      <c r="EF3" t="s">
        <v>1178</v>
      </c>
      <c r="EG3">
        <v>0.25</v>
      </c>
      <c r="EI3" s="5" t="s">
        <v>796</v>
      </c>
      <c r="EK3" s="2" t="s">
        <v>629</v>
      </c>
      <c r="EL3">
        <v>0.75</v>
      </c>
      <c r="EN3" s="5" t="s">
        <v>797</v>
      </c>
      <c r="EP3" t="s">
        <v>878</v>
      </c>
      <c r="EQ3">
        <v>1</v>
      </c>
      <c r="ET3" s="5" t="s">
        <v>798</v>
      </c>
      <c r="EV3" t="s">
        <v>318</v>
      </c>
      <c r="EY3" s="5" t="s">
        <v>731</v>
      </c>
      <c r="FA3" t="s">
        <v>261</v>
      </c>
      <c r="FB3">
        <v>1</v>
      </c>
      <c r="FD3" s="5" t="s">
        <v>733</v>
      </c>
      <c r="FF3" t="s">
        <v>263</v>
      </c>
      <c r="FG3">
        <v>1</v>
      </c>
      <c r="FI3" s="5" t="s">
        <v>736</v>
      </c>
      <c r="FK3" t="s">
        <v>511</v>
      </c>
      <c r="FL3">
        <v>1</v>
      </c>
      <c r="FN3" s="5" t="s">
        <v>737</v>
      </c>
      <c r="FP3" s="20" t="s">
        <v>823</v>
      </c>
      <c r="FQ3" s="20">
        <v>1</v>
      </c>
      <c r="FS3" s="5" t="s">
        <v>741</v>
      </c>
      <c r="FU3" t="s">
        <v>268</v>
      </c>
      <c r="FX3" s="5" t="s">
        <v>744</v>
      </c>
      <c r="FZ3" s="19" t="s">
        <v>268</v>
      </c>
      <c r="GC3" s="5" t="s">
        <v>747</v>
      </c>
      <c r="GE3" s="19" t="s">
        <v>268</v>
      </c>
      <c r="GH3" s="5" t="s">
        <v>750</v>
      </c>
      <c r="GJ3" t="s">
        <v>274</v>
      </c>
      <c r="GL3">
        <v>1108</v>
      </c>
      <c r="GM3">
        <v>19</v>
      </c>
      <c r="GN3" s="5" t="s">
        <v>754</v>
      </c>
      <c r="GP3" t="s">
        <v>650</v>
      </c>
      <c r="GQ3">
        <f>(GL3-GM3)/GL3</f>
        <v>0.98285198555956677</v>
      </c>
      <c r="GS3" s="5" t="s">
        <v>788</v>
      </c>
      <c r="GU3" t="s">
        <v>1184</v>
      </c>
      <c r="GV3">
        <v>0.75</v>
      </c>
      <c r="GW3">
        <f t="shared" ref="GW3:GW17" si="2">AVERAGEIF($C$2:$GV$2,"*Score*",C3:GV3)*100</f>
        <v>80.293133273164869</v>
      </c>
    </row>
    <row r="4" spans="1:207" x14ac:dyDescent="0.25">
      <c r="A4" t="s">
        <v>630</v>
      </c>
      <c r="B4" s="10" t="s">
        <v>631</v>
      </c>
      <c r="C4" s="19">
        <v>4</v>
      </c>
      <c r="D4" s="19">
        <v>0</v>
      </c>
      <c r="E4" s="20" t="s">
        <v>204</v>
      </c>
      <c r="F4" s="19"/>
      <c r="G4" s="19" t="s">
        <v>1039</v>
      </c>
      <c r="H4" s="19">
        <f>D4/C4</f>
        <v>0</v>
      </c>
      <c r="I4" s="20">
        <v>0</v>
      </c>
      <c r="J4" s="20">
        <v>0</v>
      </c>
      <c r="K4" s="20"/>
      <c r="L4" s="20"/>
      <c r="M4" s="20" t="s">
        <v>209</v>
      </c>
      <c r="N4" s="20"/>
      <c r="O4" s="20">
        <v>0</v>
      </c>
      <c r="P4" s="20">
        <v>0</v>
      </c>
      <c r="Q4" s="20"/>
      <c r="R4" s="20"/>
      <c r="S4" s="20" t="s">
        <v>212</v>
      </c>
      <c r="T4" s="19"/>
      <c r="U4" s="20">
        <v>0</v>
      </c>
      <c r="V4" s="20">
        <v>0</v>
      </c>
      <c r="W4" s="20"/>
      <c r="X4" s="20"/>
      <c r="Y4" s="20" t="s">
        <v>212</v>
      </c>
      <c r="Z4" s="19"/>
      <c r="AA4" s="20">
        <v>0</v>
      </c>
      <c r="AB4" s="20">
        <v>0</v>
      </c>
      <c r="AC4" s="20"/>
      <c r="AD4" s="20"/>
      <c r="AE4" s="20" t="s">
        <v>216</v>
      </c>
      <c r="AF4" s="19"/>
      <c r="AG4" s="20">
        <v>0</v>
      </c>
      <c r="AH4" s="20">
        <v>0</v>
      </c>
      <c r="AI4" s="20"/>
      <c r="AJ4" s="20"/>
      <c r="AK4" s="20" t="s">
        <v>212</v>
      </c>
      <c r="AP4" t="s">
        <v>1167</v>
      </c>
      <c r="AQ4">
        <v>0.75</v>
      </c>
      <c r="AU4" s="20" t="s">
        <v>221</v>
      </c>
      <c r="AV4" s="20">
        <v>1</v>
      </c>
      <c r="AZ4" s="19" t="s">
        <v>223</v>
      </c>
      <c r="BE4" s="19" t="s">
        <v>225</v>
      </c>
      <c r="BF4" s="19">
        <v>1</v>
      </c>
      <c r="BJ4" t="s">
        <v>281</v>
      </c>
      <c r="BO4" t="s">
        <v>1189</v>
      </c>
      <c r="BP4">
        <v>0.25</v>
      </c>
      <c r="BT4" t="s">
        <v>628</v>
      </c>
      <c r="BU4">
        <v>1</v>
      </c>
      <c r="BY4" t="s">
        <v>232</v>
      </c>
      <c r="BZ4">
        <v>1</v>
      </c>
      <c r="CA4">
        <v>54</v>
      </c>
      <c r="CB4">
        <v>54</v>
      </c>
      <c r="CE4" t="s">
        <v>1171</v>
      </c>
      <c r="CF4">
        <v>1</v>
      </c>
      <c r="CJ4" t="s">
        <v>334</v>
      </c>
      <c r="CK4">
        <v>1</v>
      </c>
      <c r="CO4" s="19" t="s">
        <v>239</v>
      </c>
      <c r="CT4" t="s">
        <v>651</v>
      </c>
      <c r="CY4" t="s">
        <v>243</v>
      </c>
      <c r="DD4" s="19" t="s">
        <v>1173</v>
      </c>
      <c r="DE4" s="19">
        <v>1</v>
      </c>
      <c r="DI4" s="19" t="s">
        <v>247</v>
      </c>
      <c r="DJ4" s="19">
        <v>1</v>
      </c>
      <c r="DN4" s="19" t="s">
        <v>1174</v>
      </c>
      <c r="DO4" s="19">
        <v>1</v>
      </c>
      <c r="DP4">
        <v>51</v>
      </c>
      <c r="DQ4">
        <v>31</v>
      </c>
      <c r="DT4" t="s">
        <v>1176</v>
      </c>
      <c r="DU4" s="19">
        <f t="shared" si="0"/>
        <v>0.60784313725490191</v>
      </c>
      <c r="DV4">
        <v>2</v>
      </c>
      <c r="DW4">
        <v>2</v>
      </c>
      <c r="DZ4" s="19" t="s">
        <v>876</v>
      </c>
      <c r="EA4" s="19">
        <f t="shared" si="1"/>
        <v>1</v>
      </c>
      <c r="EB4">
        <v>9</v>
      </c>
      <c r="EC4">
        <v>9</v>
      </c>
      <c r="EF4" t="s">
        <v>1179</v>
      </c>
      <c r="EG4">
        <v>0.75</v>
      </c>
      <c r="EK4" t="s">
        <v>629</v>
      </c>
      <c r="EL4">
        <v>0.75</v>
      </c>
      <c r="EP4" s="19" t="s">
        <v>878</v>
      </c>
      <c r="EQ4" s="19">
        <v>1</v>
      </c>
      <c r="EV4" s="19" t="s">
        <v>318</v>
      </c>
      <c r="FA4" s="19" t="s">
        <v>261</v>
      </c>
      <c r="FB4" s="19">
        <v>1</v>
      </c>
      <c r="FF4" s="19" t="s">
        <v>263</v>
      </c>
      <c r="FG4" s="19">
        <v>1</v>
      </c>
      <c r="FK4" s="19" t="s">
        <v>511</v>
      </c>
      <c r="FL4" s="19">
        <v>1</v>
      </c>
      <c r="FP4" s="20" t="s">
        <v>823</v>
      </c>
      <c r="FQ4" s="20">
        <v>1</v>
      </c>
      <c r="FU4" s="19" t="s">
        <v>268</v>
      </c>
      <c r="FZ4" s="19" t="s">
        <v>268</v>
      </c>
      <c r="GE4" s="19" t="s">
        <v>268</v>
      </c>
      <c r="GJ4" s="19" t="s">
        <v>274</v>
      </c>
      <c r="GL4">
        <v>516</v>
      </c>
      <c r="GM4">
        <v>9</v>
      </c>
      <c r="GP4" t="s">
        <v>632</v>
      </c>
      <c r="GQ4">
        <f>(GL4-GM4)/GL4</f>
        <v>0.98255813953488369</v>
      </c>
      <c r="GU4" t="s">
        <v>1185</v>
      </c>
      <c r="GV4">
        <v>1</v>
      </c>
      <c r="GW4">
        <f t="shared" si="2"/>
        <v>87.349570768651247</v>
      </c>
    </row>
    <row r="5" spans="1:207" x14ac:dyDescent="0.25">
      <c r="A5" t="s">
        <v>633</v>
      </c>
      <c r="B5" s="10" t="s">
        <v>634</v>
      </c>
      <c r="C5" s="19">
        <v>4</v>
      </c>
      <c r="D5" s="19">
        <v>4</v>
      </c>
      <c r="E5" s="20" t="s">
        <v>204</v>
      </c>
      <c r="F5" s="19"/>
      <c r="G5" s="19" t="s">
        <v>1164</v>
      </c>
      <c r="H5" s="19">
        <f>D5/C5</f>
        <v>1</v>
      </c>
      <c r="I5" s="20">
        <v>1</v>
      </c>
      <c r="J5" s="20">
        <v>1</v>
      </c>
      <c r="K5" s="20"/>
      <c r="L5" s="20"/>
      <c r="M5" s="20" t="s">
        <v>1165</v>
      </c>
      <c r="N5" s="20">
        <v>1</v>
      </c>
      <c r="O5" s="20">
        <v>0</v>
      </c>
      <c r="P5" s="20">
        <v>0</v>
      </c>
      <c r="Q5" s="20"/>
      <c r="R5" s="20"/>
      <c r="S5" s="20" t="s">
        <v>212</v>
      </c>
      <c r="T5" s="19"/>
      <c r="U5" s="20">
        <v>0</v>
      </c>
      <c r="V5" s="20">
        <v>0</v>
      </c>
      <c r="W5" s="20"/>
      <c r="X5" s="20"/>
      <c r="Y5" s="20" t="s">
        <v>212</v>
      </c>
      <c r="Z5" s="19"/>
      <c r="AA5" s="20">
        <v>0</v>
      </c>
      <c r="AB5" s="20">
        <v>0</v>
      </c>
      <c r="AC5" s="20"/>
      <c r="AD5" s="20"/>
      <c r="AE5" s="20" t="s">
        <v>216</v>
      </c>
      <c r="AF5" s="19"/>
      <c r="AG5" s="20">
        <v>0</v>
      </c>
      <c r="AH5" s="20">
        <v>0</v>
      </c>
      <c r="AI5" s="20"/>
      <c r="AJ5" s="20"/>
      <c r="AK5" s="20" t="s">
        <v>212</v>
      </c>
      <c r="AP5" t="s">
        <v>1168</v>
      </c>
      <c r="AQ5">
        <v>0.75</v>
      </c>
      <c r="AU5" s="20" t="s">
        <v>221</v>
      </c>
      <c r="AV5" s="20">
        <v>1</v>
      </c>
      <c r="AZ5" t="s">
        <v>815</v>
      </c>
      <c r="BA5">
        <v>1</v>
      </c>
      <c r="BE5" s="19" t="s">
        <v>225</v>
      </c>
      <c r="BF5" s="19">
        <v>1</v>
      </c>
      <c r="BJ5" t="s">
        <v>281</v>
      </c>
      <c r="BO5" t="s">
        <v>1190</v>
      </c>
      <c r="BP5">
        <v>0.25</v>
      </c>
      <c r="BT5" t="s">
        <v>392</v>
      </c>
      <c r="BU5">
        <v>1</v>
      </c>
      <c r="BY5" t="s">
        <v>1169</v>
      </c>
      <c r="BZ5">
        <v>0.75</v>
      </c>
      <c r="CA5">
        <v>68</v>
      </c>
      <c r="CB5" s="19">
        <v>68</v>
      </c>
      <c r="CE5" t="s">
        <v>1172</v>
      </c>
      <c r="CF5">
        <v>1</v>
      </c>
      <c r="CJ5" t="s">
        <v>334</v>
      </c>
      <c r="CK5">
        <v>1</v>
      </c>
      <c r="CO5" s="19" t="s">
        <v>239</v>
      </c>
      <c r="CT5" s="19" t="s">
        <v>651</v>
      </c>
      <c r="CY5" t="s">
        <v>304</v>
      </c>
      <c r="DD5" s="19" t="s">
        <v>1173</v>
      </c>
      <c r="DE5" s="19">
        <v>1</v>
      </c>
      <c r="DI5" s="19" t="s">
        <v>247</v>
      </c>
      <c r="DJ5" s="19">
        <v>1</v>
      </c>
      <c r="DN5" s="19" t="s">
        <v>1174</v>
      </c>
      <c r="DO5" s="19">
        <v>1</v>
      </c>
      <c r="DP5">
        <v>48</v>
      </c>
      <c r="DQ5">
        <v>32</v>
      </c>
      <c r="DT5" t="s">
        <v>1177</v>
      </c>
      <c r="DU5" s="19">
        <f t="shared" si="0"/>
        <v>0.66666666666666663</v>
      </c>
      <c r="DV5">
        <v>2</v>
      </c>
      <c r="DW5">
        <v>2</v>
      </c>
      <c r="DZ5" s="19" t="s">
        <v>876</v>
      </c>
      <c r="EA5" s="19">
        <f t="shared" si="1"/>
        <v>1</v>
      </c>
      <c r="EB5">
        <v>27</v>
      </c>
      <c r="EC5">
        <v>27</v>
      </c>
      <c r="EF5" t="s">
        <v>1180</v>
      </c>
      <c r="EG5">
        <v>0.75</v>
      </c>
      <c r="EK5" t="s">
        <v>629</v>
      </c>
      <c r="EL5">
        <v>0.75</v>
      </c>
      <c r="EP5" s="19" t="s">
        <v>878</v>
      </c>
      <c r="EQ5" s="19">
        <v>1</v>
      </c>
      <c r="EV5" s="19" t="s">
        <v>318</v>
      </c>
      <c r="FA5" s="19" t="s">
        <v>261</v>
      </c>
      <c r="FB5" s="19">
        <v>1</v>
      </c>
      <c r="FF5" s="19" t="s">
        <v>263</v>
      </c>
      <c r="FG5" s="19">
        <v>1</v>
      </c>
      <c r="FK5" s="19" t="s">
        <v>511</v>
      </c>
      <c r="FL5" s="19">
        <v>1</v>
      </c>
      <c r="FP5" s="20" t="s">
        <v>823</v>
      </c>
      <c r="FQ5" s="20">
        <v>1</v>
      </c>
      <c r="FU5" s="19" t="s">
        <v>1181</v>
      </c>
      <c r="FV5" s="19">
        <v>1</v>
      </c>
      <c r="FZ5" t="s">
        <v>1182</v>
      </c>
      <c r="GA5">
        <v>0.75</v>
      </c>
      <c r="GE5" s="19" t="s">
        <v>1183</v>
      </c>
      <c r="GF5" s="19">
        <v>0.5</v>
      </c>
      <c r="GJ5" s="19" t="s">
        <v>274</v>
      </c>
      <c r="GL5">
        <v>514</v>
      </c>
      <c r="GM5">
        <v>9</v>
      </c>
      <c r="GP5" t="s">
        <v>632</v>
      </c>
      <c r="GQ5">
        <f t="shared" ref="GQ5:GQ17" si="3">(GL5-GM5)/GL5</f>
        <v>0.98249027237354081</v>
      </c>
      <c r="GU5" t="s">
        <v>1186</v>
      </c>
      <c r="GV5">
        <v>0.75</v>
      </c>
      <c r="GW5">
        <f t="shared" si="2"/>
        <v>88.92556049657216</v>
      </c>
    </row>
    <row r="6" spans="1:207" s="19" customFormat="1" x14ac:dyDescent="0.25">
      <c r="A6" s="19" t="s">
        <v>1021</v>
      </c>
      <c r="B6" s="10" t="s">
        <v>1020</v>
      </c>
      <c r="C6" s="19">
        <v>2</v>
      </c>
      <c r="D6" s="19">
        <v>1</v>
      </c>
      <c r="G6" s="19" t="s">
        <v>1187</v>
      </c>
      <c r="H6" s="19">
        <f>D6/C6</f>
        <v>0.5</v>
      </c>
      <c r="I6" s="20">
        <v>0</v>
      </c>
      <c r="J6" s="20">
        <v>0</v>
      </c>
      <c r="K6" s="20"/>
      <c r="L6" s="20"/>
      <c r="M6" s="20" t="s">
        <v>209</v>
      </c>
      <c r="N6" s="20"/>
      <c r="O6" s="20">
        <v>1</v>
      </c>
      <c r="P6" s="20">
        <v>0</v>
      </c>
      <c r="Q6" s="20"/>
      <c r="R6" s="20"/>
      <c r="S6" s="20" t="s">
        <v>1200</v>
      </c>
      <c r="T6" s="19">
        <f>P6/O6</f>
        <v>0</v>
      </c>
      <c r="U6" s="20">
        <v>1</v>
      </c>
      <c r="V6" s="20">
        <v>0</v>
      </c>
      <c r="W6" s="20"/>
      <c r="X6" s="20"/>
      <c r="Y6" s="20" t="s">
        <v>1201</v>
      </c>
      <c r="Z6" s="19">
        <v>0</v>
      </c>
      <c r="AA6" s="20">
        <v>0</v>
      </c>
      <c r="AB6" s="20">
        <v>0</v>
      </c>
      <c r="AC6" s="20"/>
      <c r="AD6" s="20"/>
      <c r="AE6" s="20" t="s">
        <v>216</v>
      </c>
      <c r="AG6" s="20">
        <v>1</v>
      </c>
      <c r="AH6" s="20">
        <v>0</v>
      </c>
      <c r="AI6" s="20"/>
      <c r="AJ6" s="20"/>
      <c r="AK6" s="20" t="s">
        <v>1202</v>
      </c>
      <c r="AL6" s="19">
        <v>0</v>
      </c>
      <c r="AP6" s="19" t="s">
        <v>1188</v>
      </c>
      <c r="AQ6" s="19">
        <v>0.75</v>
      </c>
      <c r="AU6" s="20" t="s">
        <v>221</v>
      </c>
      <c r="AV6" s="20">
        <v>1</v>
      </c>
      <c r="AZ6" s="19" t="s">
        <v>815</v>
      </c>
      <c r="BA6" s="19">
        <v>1</v>
      </c>
      <c r="BE6" s="19" t="s">
        <v>1041</v>
      </c>
      <c r="BF6" s="19">
        <v>0.25</v>
      </c>
      <c r="BJ6" s="19" t="s">
        <v>281</v>
      </c>
      <c r="BO6" s="19" t="s">
        <v>1192</v>
      </c>
      <c r="BP6" s="19">
        <v>0.75</v>
      </c>
      <c r="BY6" s="19" t="s">
        <v>1193</v>
      </c>
      <c r="BZ6" s="19">
        <v>0</v>
      </c>
      <c r="CA6" s="19">
        <v>46</v>
      </c>
      <c r="CB6" s="19">
        <v>46</v>
      </c>
      <c r="CE6" s="19" t="s">
        <v>1194</v>
      </c>
      <c r="CF6" s="19">
        <v>1</v>
      </c>
      <c r="CJ6" s="19" t="s">
        <v>334</v>
      </c>
      <c r="CK6" s="19">
        <v>1</v>
      </c>
      <c r="CO6" s="19" t="s">
        <v>239</v>
      </c>
      <c r="CT6" s="19" t="s">
        <v>651</v>
      </c>
      <c r="CY6" s="19" t="s">
        <v>304</v>
      </c>
      <c r="DD6" s="19" t="s">
        <v>1195</v>
      </c>
      <c r="DE6" s="19">
        <v>1</v>
      </c>
      <c r="DI6" s="19" t="s">
        <v>247</v>
      </c>
      <c r="DJ6" s="19">
        <v>1</v>
      </c>
      <c r="DN6" s="19" t="s">
        <v>1174</v>
      </c>
      <c r="DO6" s="19">
        <v>1</v>
      </c>
      <c r="DP6" s="19">
        <v>41</v>
      </c>
      <c r="DQ6" s="19">
        <v>31</v>
      </c>
      <c r="DT6" s="19" t="s">
        <v>1196</v>
      </c>
      <c r="DU6" s="19">
        <f t="shared" si="0"/>
        <v>0.75609756097560976</v>
      </c>
      <c r="DV6" s="19">
        <v>2</v>
      </c>
      <c r="DW6" s="19">
        <v>2</v>
      </c>
      <c r="DZ6" s="19" t="s">
        <v>876</v>
      </c>
      <c r="EA6" s="19">
        <f t="shared" si="1"/>
        <v>1</v>
      </c>
      <c r="EB6" s="19">
        <v>9</v>
      </c>
      <c r="EC6" s="19">
        <v>6</v>
      </c>
      <c r="EF6" s="19" t="s">
        <v>1197</v>
      </c>
      <c r="EG6" s="19">
        <f>EC6/EB6</f>
        <v>0.66666666666666663</v>
      </c>
      <c r="EK6" s="19" t="s">
        <v>629</v>
      </c>
      <c r="EL6" s="19">
        <v>0.75</v>
      </c>
      <c r="EP6" s="19" t="s">
        <v>878</v>
      </c>
      <c r="EQ6" s="19">
        <v>1</v>
      </c>
      <c r="EV6" s="19" t="s">
        <v>318</v>
      </c>
      <c r="FA6" s="19" t="s">
        <v>261</v>
      </c>
      <c r="FB6" s="19">
        <v>1</v>
      </c>
      <c r="FF6" s="19" t="s">
        <v>263</v>
      </c>
      <c r="FG6" s="19">
        <v>1</v>
      </c>
      <c r="FK6" s="19" t="s">
        <v>511</v>
      </c>
      <c r="FL6" s="19">
        <v>1</v>
      </c>
      <c r="FP6" s="20" t="s">
        <v>823</v>
      </c>
      <c r="FQ6" s="20">
        <v>1</v>
      </c>
      <c r="FU6" s="19" t="s">
        <v>268</v>
      </c>
      <c r="FZ6" s="19" t="s">
        <v>268</v>
      </c>
      <c r="GE6" s="19" t="s">
        <v>268</v>
      </c>
      <c r="GJ6" s="19" t="s">
        <v>274</v>
      </c>
      <c r="GL6" s="19">
        <v>1643</v>
      </c>
      <c r="GM6" s="19">
        <v>561</v>
      </c>
      <c r="GP6" s="19" t="s">
        <v>1198</v>
      </c>
      <c r="GQ6" s="19">
        <f t="shared" si="3"/>
        <v>0.65855143031040775</v>
      </c>
      <c r="GU6" s="19" t="s">
        <v>1199</v>
      </c>
      <c r="GV6" s="19">
        <v>0.5</v>
      </c>
      <c r="GW6" s="19">
        <f t="shared" si="2"/>
        <v>71.466598684433393</v>
      </c>
    </row>
    <row r="7" spans="1:207" s="19" customFormat="1" x14ac:dyDescent="0.25">
      <c r="A7" s="19" t="s">
        <v>1038</v>
      </c>
      <c r="B7" s="10" t="s">
        <v>1203</v>
      </c>
      <c r="C7" s="19">
        <v>28</v>
      </c>
      <c r="D7" s="19">
        <v>0</v>
      </c>
      <c r="G7" s="19" t="s">
        <v>1204</v>
      </c>
      <c r="H7" s="19">
        <v>0</v>
      </c>
      <c r="I7" s="20">
        <v>0</v>
      </c>
      <c r="J7" s="20">
        <v>0</v>
      </c>
      <c r="K7" s="20"/>
      <c r="L7" s="20"/>
      <c r="M7" s="20" t="s">
        <v>209</v>
      </c>
      <c r="N7" s="20"/>
      <c r="O7" s="20">
        <v>0</v>
      </c>
      <c r="P7" s="20">
        <v>0</v>
      </c>
      <c r="Q7" s="20"/>
      <c r="R7" s="20"/>
      <c r="S7" s="20" t="s">
        <v>212</v>
      </c>
      <c r="U7" s="20">
        <v>0</v>
      </c>
      <c r="V7" s="20">
        <v>0</v>
      </c>
      <c r="W7" s="20"/>
      <c r="X7" s="20"/>
      <c r="Y7" s="20" t="s">
        <v>212</v>
      </c>
      <c r="AA7" s="20">
        <v>0</v>
      </c>
      <c r="AB7" s="20">
        <v>0</v>
      </c>
      <c r="AC7" s="20"/>
      <c r="AD7" s="20"/>
      <c r="AE7" s="20" t="s">
        <v>216</v>
      </c>
      <c r="AG7" s="20">
        <v>0</v>
      </c>
      <c r="AH7" s="20">
        <v>0</v>
      </c>
      <c r="AI7" s="20"/>
      <c r="AJ7" s="20"/>
      <c r="AK7" s="20" t="s">
        <v>212</v>
      </c>
      <c r="AP7" s="19" t="s">
        <v>1209</v>
      </c>
      <c r="AQ7" s="19">
        <v>0.75</v>
      </c>
      <c r="AU7" s="20" t="s">
        <v>221</v>
      </c>
      <c r="AV7" s="20">
        <v>1</v>
      </c>
      <c r="AZ7" s="19" t="s">
        <v>815</v>
      </c>
      <c r="BA7" s="19">
        <v>1</v>
      </c>
      <c r="BE7" s="19" t="s">
        <v>1042</v>
      </c>
      <c r="BF7" s="19">
        <v>0.75</v>
      </c>
      <c r="BJ7" s="19" t="s">
        <v>281</v>
      </c>
      <c r="BO7" s="19" t="s">
        <v>1211</v>
      </c>
      <c r="BP7" s="19">
        <v>0.75</v>
      </c>
      <c r="BY7" s="19" t="s">
        <v>232</v>
      </c>
      <c r="BZ7" s="19">
        <v>1</v>
      </c>
      <c r="CA7" s="19">
        <v>51</v>
      </c>
      <c r="CB7" s="19">
        <v>51</v>
      </c>
      <c r="CE7" s="19" t="s">
        <v>1213</v>
      </c>
      <c r="CF7" s="19">
        <v>1</v>
      </c>
      <c r="CJ7" s="19" t="s">
        <v>334</v>
      </c>
      <c r="CK7" s="19">
        <v>1</v>
      </c>
      <c r="CO7" s="19" t="s">
        <v>239</v>
      </c>
      <c r="CT7" s="19" t="s">
        <v>651</v>
      </c>
      <c r="CY7" s="19" t="s">
        <v>304</v>
      </c>
      <c r="DD7" s="19" t="s">
        <v>1173</v>
      </c>
      <c r="DE7" s="19">
        <v>1</v>
      </c>
      <c r="DI7" s="19" t="s">
        <v>1215</v>
      </c>
      <c r="DJ7" s="19">
        <v>0</v>
      </c>
      <c r="DN7" s="19" t="s">
        <v>1174</v>
      </c>
      <c r="DO7" s="19">
        <v>1</v>
      </c>
      <c r="DP7" s="19">
        <v>40</v>
      </c>
      <c r="DQ7" s="19">
        <v>27</v>
      </c>
      <c r="DT7" s="19" t="s">
        <v>1216</v>
      </c>
      <c r="DU7" s="19">
        <f t="shared" si="0"/>
        <v>0.67500000000000004</v>
      </c>
      <c r="DV7" s="19">
        <v>2</v>
      </c>
      <c r="DW7" s="19">
        <v>2</v>
      </c>
      <c r="DZ7" s="19" t="s">
        <v>876</v>
      </c>
      <c r="EA7" s="19">
        <f t="shared" si="1"/>
        <v>1</v>
      </c>
      <c r="EB7" s="19">
        <v>27</v>
      </c>
      <c r="EC7" s="19">
        <v>27</v>
      </c>
      <c r="EF7" s="19" t="s">
        <v>1218</v>
      </c>
      <c r="EG7" s="19">
        <v>0.75</v>
      </c>
      <c r="EK7" s="19" t="s">
        <v>629</v>
      </c>
      <c r="EL7" s="19">
        <v>0.75</v>
      </c>
      <c r="EP7" s="19" t="s">
        <v>878</v>
      </c>
      <c r="EQ7" s="19">
        <v>1</v>
      </c>
      <c r="EV7" s="19" t="s">
        <v>318</v>
      </c>
      <c r="FA7" s="19" t="s">
        <v>261</v>
      </c>
      <c r="FB7" s="19">
        <v>1</v>
      </c>
      <c r="FF7" s="19" t="s">
        <v>263</v>
      </c>
      <c r="FG7" s="19">
        <v>1</v>
      </c>
      <c r="FK7" s="19" t="s">
        <v>511</v>
      </c>
      <c r="FL7" s="19">
        <v>1</v>
      </c>
      <c r="FP7" s="20" t="s">
        <v>823</v>
      </c>
      <c r="FQ7" s="20">
        <v>1</v>
      </c>
      <c r="FU7" s="19" t="s">
        <v>1220</v>
      </c>
      <c r="FZ7" s="19" t="s">
        <v>1182</v>
      </c>
      <c r="GA7" s="19">
        <v>0.75</v>
      </c>
      <c r="GE7" s="19" t="s">
        <v>1221</v>
      </c>
      <c r="GJ7" s="19" t="s">
        <v>274</v>
      </c>
      <c r="GL7" s="19">
        <v>996</v>
      </c>
      <c r="GM7" s="19">
        <v>19</v>
      </c>
      <c r="GP7" s="19" t="s">
        <v>1222</v>
      </c>
      <c r="GQ7" s="19">
        <f t="shared" si="3"/>
        <v>0.98092369477911645</v>
      </c>
      <c r="GU7" s="19" t="s">
        <v>1224</v>
      </c>
      <c r="GV7" s="19">
        <v>0.5</v>
      </c>
      <c r="GW7" s="19">
        <f t="shared" si="2"/>
        <v>81.899682061579654</v>
      </c>
    </row>
    <row r="8" spans="1:207" s="19" customFormat="1" x14ac:dyDescent="0.25">
      <c r="A8" s="19" t="s">
        <v>1205</v>
      </c>
      <c r="B8" s="10" t="s">
        <v>1206</v>
      </c>
      <c r="C8" s="19">
        <v>28</v>
      </c>
      <c r="D8" s="19">
        <v>0</v>
      </c>
      <c r="G8" s="19" t="s">
        <v>1204</v>
      </c>
      <c r="H8" s="19">
        <v>0</v>
      </c>
      <c r="I8" s="20">
        <v>0</v>
      </c>
      <c r="M8" s="20" t="s">
        <v>209</v>
      </c>
      <c r="O8" s="20">
        <v>1</v>
      </c>
      <c r="P8" s="20">
        <v>1</v>
      </c>
      <c r="S8" s="20" t="s">
        <v>1207</v>
      </c>
      <c r="T8" s="19">
        <v>0.75</v>
      </c>
      <c r="U8" s="20">
        <v>1</v>
      </c>
      <c r="V8" s="20">
        <v>0</v>
      </c>
      <c r="Y8" s="20" t="s">
        <v>1208</v>
      </c>
      <c r="Z8" s="19">
        <v>0.5</v>
      </c>
      <c r="AA8" s="20">
        <v>0</v>
      </c>
      <c r="AB8" s="20">
        <v>0</v>
      </c>
      <c r="AC8" s="20"/>
      <c r="AD8" s="20"/>
      <c r="AE8" s="20" t="s">
        <v>216</v>
      </c>
      <c r="AG8" s="20">
        <v>1</v>
      </c>
      <c r="AH8" s="20">
        <v>0</v>
      </c>
      <c r="AK8" s="20" t="s">
        <v>1208</v>
      </c>
      <c r="AL8" s="19">
        <v>0.5</v>
      </c>
      <c r="AP8" s="19" t="s">
        <v>1210</v>
      </c>
      <c r="AQ8" s="19">
        <v>0.75</v>
      </c>
      <c r="AU8" s="20" t="s">
        <v>221</v>
      </c>
      <c r="AV8" s="20">
        <v>1</v>
      </c>
      <c r="AZ8" s="19" t="s">
        <v>815</v>
      </c>
      <c r="BA8" s="19">
        <v>1</v>
      </c>
      <c r="BE8" s="19" t="s">
        <v>1042</v>
      </c>
      <c r="BF8" s="19">
        <v>0.75</v>
      </c>
      <c r="BJ8" s="19" t="s">
        <v>281</v>
      </c>
      <c r="BO8" s="19" t="s">
        <v>1212</v>
      </c>
      <c r="BP8" s="19">
        <v>0.75</v>
      </c>
      <c r="BY8" s="19" t="s">
        <v>232</v>
      </c>
      <c r="BZ8" s="19">
        <v>1</v>
      </c>
      <c r="CA8" s="19">
        <v>33</v>
      </c>
      <c r="CB8" s="19">
        <v>33</v>
      </c>
      <c r="CE8" s="19" t="s">
        <v>1214</v>
      </c>
      <c r="CF8" s="19">
        <v>1</v>
      </c>
      <c r="CJ8" s="19" t="s">
        <v>334</v>
      </c>
      <c r="CK8" s="19">
        <v>1</v>
      </c>
      <c r="CO8" s="19" t="s">
        <v>239</v>
      </c>
      <c r="CT8" s="19" t="s">
        <v>651</v>
      </c>
      <c r="CY8" s="19" t="s">
        <v>304</v>
      </c>
      <c r="DD8" s="19" t="s">
        <v>1173</v>
      </c>
      <c r="DE8" s="19">
        <v>1</v>
      </c>
      <c r="DI8" s="19" t="s">
        <v>1215</v>
      </c>
      <c r="DJ8" s="19">
        <v>0</v>
      </c>
      <c r="DN8" s="19" t="s">
        <v>1174</v>
      </c>
      <c r="DO8" s="19">
        <v>1</v>
      </c>
      <c r="DP8" s="19">
        <v>22</v>
      </c>
      <c r="DQ8" s="19">
        <v>16</v>
      </c>
      <c r="DT8" s="19" t="s">
        <v>1217</v>
      </c>
      <c r="DU8" s="19">
        <f t="shared" si="0"/>
        <v>0.72727272727272729</v>
      </c>
      <c r="DV8" s="19">
        <v>2</v>
      </c>
      <c r="DW8" s="19">
        <v>2</v>
      </c>
      <c r="DZ8" s="19" t="s">
        <v>876</v>
      </c>
      <c r="EA8" s="19">
        <f t="shared" si="1"/>
        <v>1</v>
      </c>
      <c r="EB8" s="19">
        <v>20</v>
      </c>
      <c r="EC8" s="19">
        <v>20</v>
      </c>
      <c r="EF8" s="19" t="s">
        <v>1219</v>
      </c>
      <c r="EG8" s="19">
        <v>0.75</v>
      </c>
      <c r="EK8" s="19" t="s">
        <v>629</v>
      </c>
      <c r="EL8" s="19">
        <v>0.75</v>
      </c>
      <c r="EP8" s="19" t="s">
        <v>878</v>
      </c>
      <c r="EQ8" s="19">
        <v>1</v>
      </c>
      <c r="EV8" s="19" t="s">
        <v>318</v>
      </c>
      <c r="FA8" s="19" t="s">
        <v>261</v>
      </c>
      <c r="FB8" s="19">
        <v>1</v>
      </c>
      <c r="FF8" s="19" t="s">
        <v>263</v>
      </c>
      <c r="FG8" s="19">
        <v>1</v>
      </c>
      <c r="FK8" s="19" t="s">
        <v>511</v>
      </c>
      <c r="FL8" s="19">
        <v>1</v>
      </c>
      <c r="FP8" s="20" t="s">
        <v>823</v>
      </c>
      <c r="FQ8" s="20">
        <v>1</v>
      </c>
      <c r="FU8" s="19" t="s">
        <v>1220</v>
      </c>
      <c r="FZ8" s="19" t="s">
        <v>1182</v>
      </c>
      <c r="GA8" s="19">
        <v>0.75</v>
      </c>
      <c r="GE8" s="19" t="s">
        <v>1252</v>
      </c>
      <c r="GJ8" s="19" t="s">
        <v>274</v>
      </c>
      <c r="GL8" s="19">
        <v>611</v>
      </c>
      <c r="GM8" s="19">
        <v>10</v>
      </c>
      <c r="GP8" s="19" t="s">
        <v>1223</v>
      </c>
      <c r="GQ8" s="19">
        <f t="shared" si="3"/>
        <v>0.98363338788870702</v>
      </c>
      <c r="GU8" s="19" t="s">
        <v>1224</v>
      </c>
      <c r="GV8" s="19">
        <v>0.5</v>
      </c>
      <c r="GW8" s="19">
        <f t="shared" si="2"/>
        <v>79.484837463560865</v>
      </c>
    </row>
    <row r="9" spans="1:207" s="19" customFormat="1" x14ac:dyDescent="0.25">
      <c r="A9" s="19" t="s">
        <v>1056</v>
      </c>
      <c r="B9" s="10" t="s">
        <v>1235</v>
      </c>
      <c r="C9" s="19">
        <v>11</v>
      </c>
      <c r="D9" s="19">
        <v>11</v>
      </c>
      <c r="G9" s="19" t="s">
        <v>942</v>
      </c>
      <c r="H9" s="19">
        <f>D9/C9</f>
        <v>1</v>
      </c>
      <c r="I9" s="20">
        <v>0</v>
      </c>
      <c r="J9" s="20">
        <v>0</v>
      </c>
      <c r="K9" s="20"/>
      <c r="L9" s="20"/>
      <c r="M9" s="20" t="s">
        <v>209</v>
      </c>
      <c r="N9" s="20"/>
      <c r="O9" s="20">
        <v>0</v>
      </c>
      <c r="P9" s="20">
        <v>0</v>
      </c>
      <c r="Q9" s="20"/>
      <c r="R9" s="20"/>
      <c r="S9" s="20" t="s">
        <v>212</v>
      </c>
      <c r="U9" s="20">
        <v>0</v>
      </c>
      <c r="V9" s="20">
        <v>0</v>
      </c>
      <c r="W9" s="20"/>
      <c r="X9" s="20"/>
      <c r="Y9" s="20" t="s">
        <v>212</v>
      </c>
      <c r="AA9" s="20">
        <v>0</v>
      </c>
      <c r="AB9" s="20">
        <v>0</v>
      </c>
      <c r="AC9" s="20"/>
      <c r="AD9" s="20"/>
      <c r="AE9" s="20" t="s">
        <v>216</v>
      </c>
      <c r="AG9" s="20">
        <v>0</v>
      </c>
      <c r="AH9" s="20">
        <v>0</v>
      </c>
      <c r="AI9" s="20"/>
      <c r="AJ9" s="20"/>
      <c r="AK9" s="20" t="s">
        <v>212</v>
      </c>
      <c r="AP9" s="19" t="s">
        <v>1238</v>
      </c>
      <c r="AQ9" s="19">
        <v>0.75</v>
      </c>
      <c r="AU9" s="20" t="s">
        <v>221</v>
      </c>
      <c r="AV9" s="20">
        <v>1</v>
      </c>
      <c r="AZ9" s="19" t="s">
        <v>815</v>
      </c>
      <c r="BA9" s="19">
        <v>1</v>
      </c>
      <c r="BE9" s="19" t="s">
        <v>1240</v>
      </c>
      <c r="BF9" s="19">
        <v>1</v>
      </c>
      <c r="BJ9" s="19" t="s">
        <v>281</v>
      </c>
      <c r="BO9" s="19" t="s">
        <v>1242</v>
      </c>
      <c r="BP9" s="19">
        <v>1</v>
      </c>
      <c r="BY9" s="19" t="s">
        <v>232</v>
      </c>
      <c r="BZ9" s="19">
        <v>1</v>
      </c>
      <c r="CA9" s="19">
        <v>27</v>
      </c>
      <c r="CB9" s="19">
        <v>27</v>
      </c>
      <c r="CE9" s="19" t="s">
        <v>1243</v>
      </c>
      <c r="CF9" s="19">
        <v>1</v>
      </c>
      <c r="CJ9" s="19" t="s">
        <v>334</v>
      </c>
      <c r="CK9" s="19">
        <v>1</v>
      </c>
      <c r="CO9" s="19" t="s">
        <v>239</v>
      </c>
      <c r="CT9" s="19" t="s">
        <v>651</v>
      </c>
      <c r="CY9" s="19" t="s">
        <v>304</v>
      </c>
      <c r="DD9" s="19" t="s">
        <v>1173</v>
      </c>
      <c r="DE9" s="19">
        <v>1</v>
      </c>
      <c r="DI9" s="19" t="s">
        <v>247</v>
      </c>
      <c r="DJ9" s="19">
        <v>1</v>
      </c>
      <c r="DN9" s="19" t="s">
        <v>1174</v>
      </c>
      <c r="DO9" s="19">
        <v>1</v>
      </c>
      <c r="DP9" s="19">
        <v>26</v>
      </c>
      <c r="DQ9" s="19">
        <v>26</v>
      </c>
      <c r="DT9" s="19" t="s">
        <v>947</v>
      </c>
      <c r="DU9" s="19">
        <f t="shared" si="0"/>
        <v>1</v>
      </c>
      <c r="DV9" s="19">
        <v>2</v>
      </c>
      <c r="DW9" s="19">
        <v>2</v>
      </c>
      <c r="DZ9" s="19" t="s">
        <v>876</v>
      </c>
      <c r="EA9" s="19">
        <f t="shared" ref="EA9:EA10" si="4">DW9/DV9</f>
        <v>1</v>
      </c>
      <c r="EB9" s="19">
        <v>15</v>
      </c>
      <c r="EC9" s="19">
        <v>15</v>
      </c>
      <c r="EF9" s="19" t="s">
        <v>1247</v>
      </c>
      <c r="EG9" s="19">
        <v>0.75</v>
      </c>
      <c r="EK9" s="19" t="s">
        <v>1248</v>
      </c>
      <c r="EL9" s="19">
        <v>0.75</v>
      </c>
      <c r="EP9" s="19" t="s">
        <v>878</v>
      </c>
      <c r="EQ9" s="19">
        <v>1</v>
      </c>
      <c r="EV9" s="19" t="s">
        <v>318</v>
      </c>
      <c r="FA9" s="19" t="s">
        <v>261</v>
      </c>
      <c r="FB9" s="19">
        <v>1</v>
      </c>
      <c r="FF9" s="19" t="s">
        <v>1251</v>
      </c>
      <c r="FG9" s="19">
        <v>1</v>
      </c>
      <c r="FK9" s="19" t="s">
        <v>511</v>
      </c>
      <c r="FL9" s="19">
        <v>1</v>
      </c>
      <c r="FP9" s="20" t="s">
        <v>823</v>
      </c>
      <c r="FQ9" s="20">
        <v>1</v>
      </c>
      <c r="FU9" s="19" t="s">
        <v>268</v>
      </c>
      <c r="FZ9" s="19" t="s">
        <v>268</v>
      </c>
      <c r="GE9" s="19" t="s">
        <v>268</v>
      </c>
      <c r="GJ9" s="19" t="s">
        <v>274</v>
      </c>
      <c r="GL9" s="19">
        <v>318</v>
      </c>
      <c r="GM9" s="19">
        <v>17</v>
      </c>
      <c r="GP9" s="19" t="s">
        <v>1253</v>
      </c>
      <c r="GQ9" s="19">
        <f t="shared" si="3"/>
        <v>0.94654088050314467</v>
      </c>
      <c r="GU9" s="19" t="s">
        <v>1255</v>
      </c>
      <c r="GV9" s="19">
        <v>1</v>
      </c>
      <c r="GW9" s="19">
        <f t="shared" si="2"/>
        <v>96.506699480448447</v>
      </c>
    </row>
    <row r="10" spans="1:207" s="19" customFormat="1" x14ac:dyDescent="0.25">
      <c r="A10" s="19" t="s">
        <v>1057</v>
      </c>
      <c r="B10" s="10" t="s">
        <v>1236</v>
      </c>
      <c r="C10" s="19">
        <v>0</v>
      </c>
      <c r="D10" s="19">
        <v>0</v>
      </c>
      <c r="G10" s="19" t="s">
        <v>1237</v>
      </c>
      <c r="I10" s="20">
        <v>0</v>
      </c>
      <c r="J10" s="20">
        <v>0</v>
      </c>
      <c r="K10" s="20"/>
      <c r="L10" s="20"/>
      <c r="M10" s="20" t="s">
        <v>209</v>
      </c>
      <c r="N10" s="20"/>
      <c r="O10" s="20">
        <v>0</v>
      </c>
      <c r="P10" s="20">
        <v>0</v>
      </c>
      <c r="Q10" s="20"/>
      <c r="R10" s="20"/>
      <c r="S10" s="20" t="s">
        <v>212</v>
      </c>
      <c r="U10" s="20">
        <v>0</v>
      </c>
      <c r="V10" s="20">
        <v>0</v>
      </c>
      <c r="W10" s="20"/>
      <c r="X10" s="20"/>
      <c r="Y10" s="20" t="s">
        <v>212</v>
      </c>
      <c r="AA10" s="20">
        <v>0</v>
      </c>
      <c r="AB10" s="20">
        <v>0</v>
      </c>
      <c r="AC10" s="20"/>
      <c r="AD10" s="20"/>
      <c r="AE10" s="20" t="s">
        <v>216</v>
      </c>
      <c r="AG10" s="20">
        <v>0</v>
      </c>
      <c r="AH10" s="20">
        <v>0</v>
      </c>
      <c r="AI10" s="20"/>
      <c r="AJ10" s="20"/>
      <c r="AK10" s="20" t="s">
        <v>212</v>
      </c>
      <c r="AP10" s="19" t="s">
        <v>1239</v>
      </c>
      <c r="AQ10" s="19">
        <v>0.75</v>
      </c>
      <c r="AU10" s="20" t="s">
        <v>221</v>
      </c>
      <c r="AV10" s="20">
        <v>1</v>
      </c>
      <c r="AZ10" s="19" t="s">
        <v>815</v>
      </c>
      <c r="BA10" s="19">
        <v>1</v>
      </c>
      <c r="BE10" s="19" t="s">
        <v>1241</v>
      </c>
      <c r="BF10" s="19">
        <v>0.75</v>
      </c>
      <c r="BJ10" s="19" t="s">
        <v>281</v>
      </c>
      <c r="BO10" s="19" t="s">
        <v>819</v>
      </c>
      <c r="BP10" s="19">
        <v>1</v>
      </c>
      <c r="BY10" s="19" t="s">
        <v>232</v>
      </c>
      <c r="BZ10" s="19">
        <v>1</v>
      </c>
      <c r="CA10" s="19">
        <v>51</v>
      </c>
      <c r="CB10" s="19">
        <v>51</v>
      </c>
      <c r="CE10" s="19" t="s">
        <v>1244</v>
      </c>
      <c r="CF10" s="19">
        <v>1</v>
      </c>
      <c r="CJ10" s="19" t="s">
        <v>334</v>
      </c>
      <c r="CK10" s="19">
        <v>1</v>
      </c>
      <c r="CO10" s="19" t="s">
        <v>239</v>
      </c>
      <c r="CT10" s="19" t="s">
        <v>651</v>
      </c>
      <c r="CY10" s="19" t="s">
        <v>304</v>
      </c>
      <c r="DD10" s="19" t="s">
        <v>1272</v>
      </c>
      <c r="DE10" s="19">
        <v>1</v>
      </c>
      <c r="DI10" s="19" t="s">
        <v>247</v>
      </c>
      <c r="DJ10" s="19">
        <v>1</v>
      </c>
      <c r="DN10" s="19" t="s">
        <v>1174</v>
      </c>
      <c r="DO10" s="19">
        <v>1</v>
      </c>
      <c r="DP10" s="19">
        <v>49</v>
      </c>
      <c r="DQ10" s="19">
        <v>47</v>
      </c>
      <c r="DT10" s="19" t="s">
        <v>1245</v>
      </c>
      <c r="DU10" s="19">
        <f t="shared" si="0"/>
        <v>0.95918367346938771</v>
      </c>
      <c r="DV10" s="19">
        <v>2</v>
      </c>
      <c r="DW10" s="19">
        <v>1</v>
      </c>
      <c r="DZ10" s="19" t="s">
        <v>1246</v>
      </c>
      <c r="EA10" s="19">
        <f t="shared" si="4"/>
        <v>0.5</v>
      </c>
      <c r="EB10" s="19">
        <v>15</v>
      </c>
      <c r="EC10" s="19">
        <v>15</v>
      </c>
      <c r="EF10" s="19" t="s">
        <v>1247</v>
      </c>
      <c r="EG10" s="19">
        <v>0.75</v>
      </c>
      <c r="EK10" s="19" t="s">
        <v>1249</v>
      </c>
      <c r="EL10" s="19">
        <v>0.75</v>
      </c>
      <c r="EP10" s="19" t="s">
        <v>878</v>
      </c>
      <c r="EQ10" s="19">
        <v>1</v>
      </c>
      <c r="ER10" s="19">
        <v>6</v>
      </c>
      <c r="ES10" s="19">
        <v>6</v>
      </c>
      <c r="EV10" s="19" t="s">
        <v>1276</v>
      </c>
      <c r="EW10" s="19">
        <v>0.75</v>
      </c>
      <c r="FA10" s="19" t="s">
        <v>261</v>
      </c>
      <c r="FB10" s="19">
        <v>1</v>
      </c>
      <c r="FF10" s="19" t="s">
        <v>1250</v>
      </c>
      <c r="FG10" s="19">
        <v>0</v>
      </c>
      <c r="FK10" s="19" t="s">
        <v>511</v>
      </c>
      <c r="FL10" s="19">
        <v>1</v>
      </c>
      <c r="FP10" s="20" t="s">
        <v>823</v>
      </c>
      <c r="FQ10" s="20">
        <v>1</v>
      </c>
      <c r="FU10" s="19" t="s">
        <v>268</v>
      </c>
      <c r="FZ10" s="19" t="s">
        <v>268</v>
      </c>
      <c r="GE10" s="19" t="s">
        <v>268</v>
      </c>
      <c r="GJ10" s="19" t="s">
        <v>274</v>
      </c>
      <c r="GL10" s="19">
        <v>386</v>
      </c>
      <c r="GM10" s="19">
        <v>3</v>
      </c>
      <c r="GP10" s="19" t="s">
        <v>1254</v>
      </c>
      <c r="GQ10" s="19">
        <f t="shared" si="3"/>
        <v>0.99222797927461137</v>
      </c>
      <c r="GU10" s="19" t="s">
        <v>1256</v>
      </c>
      <c r="GV10" s="19">
        <v>0.75</v>
      </c>
      <c r="GW10" s="19">
        <f t="shared" si="2"/>
        <v>86.745268055408701</v>
      </c>
    </row>
    <row r="11" spans="1:207" s="19" customFormat="1" x14ac:dyDescent="0.25">
      <c r="A11" s="19" t="s">
        <v>1058</v>
      </c>
      <c r="B11" s="10" t="s">
        <v>1257</v>
      </c>
      <c r="C11" s="19">
        <v>11</v>
      </c>
      <c r="D11" s="19">
        <v>9</v>
      </c>
      <c r="G11" s="19" t="s">
        <v>1259</v>
      </c>
      <c r="H11" s="19">
        <f>D11/C11</f>
        <v>0.81818181818181823</v>
      </c>
      <c r="I11" s="20">
        <v>0</v>
      </c>
      <c r="J11" s="20">
        <v>0</v>
      </c>
      <c r="K11" s="20"/>
      <c r="L11" s="20"/>
      <c r="M11" s="20" t="s">
        <v>209</v>
      </c>
      <c r="N11" s="20"/>
      <c r="O11" s="20">
        <v>0</v>
      </c>
      <c r="P11" s="20">
        <v>0</v>
      </c>
      <c r="Q11" s="20"/>
      <c r="R11" s="20"/>
      <c r="S11" s="20" t="s">
        <v>212</v>
      </c>
      <c r="U11" s="20">
        <v>0</v>
      </c>
      <c r="V11" s="20">
        <v>0</v>
      </c>
      <c r="W11" s="20"/>
      <c r="X11" s="20"/>
      <c r="Y11" s="20" t="s">
        <v>212</v>
      </c>
      <c r="AA11" s="20">
        <v>0</v>
      </c>
      <c r="AB11" s="20">
        <v>0</v>
      </c>
      <c r="AC11" s="20"/>
      <c r="AD11" s="20"/>
      <c r="AE11" s="20" t="s">
        <v>216</v>
      </c>
      <c r="AG11" s="20">
        <v>0</v>
      </c>
      <c r="AH11" s="20">
        <v>0</v>
      </c>
      <c r="AI11" s="20"/>
      <c r="AJ11" s="20"/>
      <c r="AK11" s="20" t="s">
        <v>212</v>
      </c>
      <c r="AP11" s="19" t="s">
        <v>1260</v>
      </c>
      <c r="AQ11" s="19">
        <v>0.75</v>
      </c>
      <c r="AU11" s="20" t="s">
        <v>221</v>
      </c>
      <c r="AV11" s="20">
        <v>1</v>
      </c>
      <c r="AZ11" s="19" t="s">
        <v>815</v>
      </c>
      <c r="BA11" s="19">
        <v>1</v>
      </c>
      <c r="BE11" s="19" t="s">
        <v>1262</v>
      </c>
      <c r="BF11" s="19">
        <v>1</v>
      </c>
      <c r="BJ11" s="19" t="s">
        <v>281</v>
      </c>
      <c r="BO11" s="19" t="s">
        <v>1263</v>
      </c>
      <c r="BP11" s="19">
        <v>0.5</v>
      </c>
      <c r="BY11" s="19" t="s">
        <v>1266</v>
      </c>
      <c r="BZ11" s="19">
        <v>0.75</v>
      </c>
      <c r="CA11" s="19">
        <v>59</v>
      </c>
      <c r="CB11" s="19">
        <v>59</v>
      </c>
      <c r="CE11" s="19" t="s">
        <v>1268</v>
      </c>
      <c r="CF11" s="19">
        <v>1</v>
      </c>
      <c r="CJ11" s="19" t="s">
        <v>334</v>
      </c>
      <c r="CK11" s="19">
        <v>1</v>
      </c>
      <c r="CO11" s="19" t="s">
        <v>239</v>
      </c>
      <c r="CT11" s="19" t="s">
        <v>651</v>
      </c>
      <c r="CY11" s="19" t="s">
        <v>304</v>
      </c>
      <c r="DD11" s="19" t="s">
        <v>1173</v>
      </c>
      <c r="DE11" s="19">
        <v>1</v>
      </c>
      <c r="DI11" s="19" t="s">
        <v>247</v>
      </c>
      <c r="DJ11" s="19">
        <v>1</v>
      </c>
      <c r="DN11" s="19" t="s">
        <v>1270</v>
      </c>
      <c r="DO11" s="19">
        <v>0.5</v>
      </c>
      <c r="DP11" s="19">
        <v>44</v>
      </c>
      <c r="DQ11" s="19">
        <v>43</v>
      </c>
      <c r="DT11" s="19" t="s">
        <v>1271</v>
      </c>
      <c r="DU11" s="19">
        <f t="shared" si="0"/>
        <v>0.97727272727272729</v>
      </c>
      <c r="DV11" s="19">
        <v>2</v>
      </c>
      <c r="DW11" s="19">
        <v>2</v>
      </c>
      <c r="DZ11" s="19" t="s">
        <v>876</v>
      </c>
      <c r="EA11" s="19">
        <f t="shared" ref="EA11:EA14" si="5">DW11/DV11</f>
        <v>1</v>
      </c>
      <c r="EB11" s="19">
        <v>29</v>
      </c>
      <c r="EC11" s="19">
        <v>28</v>
      </c>
      <c r="EF11" s="19" t="s">
        <v>1273</v>
      </c>
      <c r="EG11" s="19">
        <v>0.5</v>
      </c>
      <c r="EK11" s="19" t="s">
        <v>1275</v>
      </c>
      <c r="EL11" s="19">
        <v>0.75</v>
      </c>
      <c r="EP11" s="19" t="s">
        <v>878</v>
      </c>
      <c r="EQ11" s="19">
        <v>1</v>
      </c>
      <c r="EV11" s="19" t="s">
        <v>318</v>
      </c>
      <c r="FA11" s="19" t="s">
        <v>261</v>
      </c>
      <c r="FB11" s="19">
        <v>1</v>
      </c>
      <c r="FF11" s="19" t="s">
        <v>1279</v>
      </c>
      <c r="FG11" s="19">
        <v>0.75</v>
      </c>
      <c r="FK11" s="19" t="s">
        <v>511</v>
      </c>
      <c r="FL11" s="19">
        <v>1</v>
      </c>
      <c r="FP11" s="20" t="s">
        <v>823</v>
      </c>
      <c r="FQ11" s="20">
        <v>1</v>
      </c>
      <c r="FU11" s="19" t="s">
        <v>268</v>
      </c>
      <c r="FZ11" s="19" t="s">
        <v>268</v>
      </c>
      <c r="GE11" s="19" t="s">
        <v>268</v>
      </c>
      <c r="GJ11" s="19" t="s">
        <v>274</v>
      </c>
      <c r="GL11" s="19">
        <v>531</v>
      </c>
      <c r="GM11" s="19">
        <v>13</v>
      </c>
      <c r="GP11" s="19" t="s">
        <v>1281</v>
      </c>
      <c r="GQ11" s="19">
        <f t="shared" si="3"/>
        <v>0.97551789077212803</v>
      </c>
      <c r="GU11" s="19" t="s">
        <v>1283</v>
      </c>
      <c r="GV11" s="19">
        <v>0.75</v>
      </c>
      <c r="GW11" s="19">
        <f t="shared" si="2"/>
        <v>87.047706244463811</v>
      </c>
    </row>
    <row r="12" spans="1:207" s="19" customFormat="1" x14ac:dyDescent="0.25">
      <c r="A12" s="19" t="s">
        <v>1059</v>
      </c>
      <c r="B12" s="10" t="s">
        <v>1258</v>
      </c>
      <c r="C12" s="19">
        <v>9</v>
      </c>
      <c r="D12" s="19">
        <v>9</v>
      </c>
      <c r="G12" s="19" t="s">
        <v>942</v>
      </c>
      <c r="H12" s="19">
        <f>D12/C12</f>
        <v>1</v>
      </c>
      <c r="I12" s="20">
        <v>0</v>
      </c>
      <c r="J12" s="20">
        <v>0</v>
      </c>
      <c r="K12" s="20"/>
      <c r="L12" s="20"/>
      <c r="M12" s="20" t="s">
        <v>209</v>
      </c>
      <c r="N12" s="20"/>
      <c r="O12" s="20">
        <v>0</v>
      </c>
      <c r="P12" s="20">
        <v>0</v>
      </c>
      <c r="Q12" s="20"/>
      <c r="R12" s="20"/>
      <c r="S12" s="20" t="s">
        <v>212</v>
      </c>
      <c r="U12" s="20">
        <v>0</v>
      </c>
      <c r="V12" s="20">
        <v>0</v>
      </c>
      <c r="W12" s="20"/>
      <c r="X12" s="20"/>
      <c r="Y12" s="20" t="s">
        <v>212</v>
      </c>
      <c r="AA12" s="20">
        <v>0</v>
      </c>
      <c r="AB12" s="20">
        <v>0</v>
      </c>
      <c r="AC12" s="20"/>
      <c r="AD12" s="20"/>
      <c r="AE12" s="20" t="s">
        <v>216</v>
      </c>
      <c r="AG12" s="20">
        <v>0</v>
      </c>
      <c r="AH12" s="20">
        <v>0</v>
      </c>
      <c r="AI12" s="20"/>
      <c r="AJ12" s="20"/>
      <c r="AK12" s="20" t="s">
        <v>212</v>
      </c>
      <c r="AP12" s="19" t="s">
        <v>1261</v>
      </c>
      <c r="AQ12" s="19">
        <v>0.75</v>
      </c>
      <c r="AU12" s="20" t="s">
        <v>221</v>
      </c>
      <c r="AV12" s="20">
        <v>1</v>
      </c>
      <c r="AZ12" s="19" t="s">
        <v>815</v>
      </c>
      <c r="BA12" s="19">
        <v>1</v>
      </c>
      <c r="BE12" s="19" t="s">
        <v>1145</v>
      </c>
      <c r="BF12" s="19">
        <v>0</v>
      </c>
      <c r="BJ12" s="19" t="s">
        <v>281</v>
      </c>
      <c r="BO12" s="19" t="s">
        <v>1264</v>
      </c>
      <c r="BP12" s="19">
        <v>0.5</v>
      </c>
      <c r="BY12" s="19" t="s">
        <v>1265</v>
      </c>
      <c r="BZ12" s="19">
        <v>1</v>
      </c>
      <c r="CA12" s="19">
        <v>27</v>
      </c>
      <c r="CB12" s="19">
        <v>27</v>
      </c>
      <c r="CE12" s="19" t="s">
        <v>1267</v>
      </c>
      <c r="CF12" s="19">
        <v>1</v>
      </c>
      <c r="CJ12" s="19" t="s">
        <v>334</v>
      </c>
      <c r="CK12" s="19">
        <v>1</v>
      </c>
      <c r="CO12" s="19" t="s">
        <v>239</v>
      </c>
      <c r="CT12" s="19" t="s">
        <v>1269</v>
      </c>
      <c r="CU12" s="19">
        <v>0</v>
      </c>
      <c r="CY12" s="19" t="s">
        <v>304</v>
      </c>
      <c r="DD12" s="19" t="s">
        <v>1173</v>
      </c>
      <c r="DE12" s="19">
        <v>1</v>
      </c>
      <c r="DI12" s="19" t="s">
        <v>247</v>
      </c>
      <c r="DJ12" s="19">
        <v>1</v>
      </c>
      <c r="DN12" s="19" t="s">
        <v>1174</v>
      </c>
      <c r="DO12" s="19">
        <v>1</v>
      </c>
      <c r="DP12" s="19">
        <v>24</v>
      </c>
      <c r="DQ12" s="19">
        <v>22</v>
      </c>
      <c r="DT12" s="19" t="s">
        <v>1245</v>
      </c>
      <c r="DU12" s="19">
        <f t="shared" si="0"/>
        <v>0.91666666666666663</v>
      </c>
      <c r="DV12" s="19">
        <v>2</v>
      </c>
      <c r="DW12" s="19">
        <v>1</v>
      </c>
      <c r="DZ12" s="19" t="s">
        <v>893</v>
      </c>
      <c r="EA12" s="19">
        <f t="shared" si="5"/>
        <v>0.5</v>
      </c>
      <c r="EB12" s="19">
        <v>12</v>
      </c>
      <c r="EC12" s="19">
        <v>11</v>
      </c>
      <c r="EF12" s="19" t="s">
        <v>1274</v>
      </c>
      <c r="EG12" s="19">
        <v>0.75</v>
      </c>
      <c r="EK12" s="19" t="s">
        <v>1275</v>
      </c>
      <c r="EL12" s="19">
        <v>0.75</v>
      </c>
      <c r="EP12" s="19" t="s">
        <v>878</v>
      </c>
      <c r="EQ12" s="19">
        <v>1</v>
      </c>
      <c r="ER12" s="19">
        <v>3</v>
      </c>
      <c r="ES12" s="19">
        <v>2</v>
      </c>
      <c r="EV12" s="19" t="s">
        <v>1277</v>
      </c>
      <c r="EW12" s="19">
        <v>0.75</v>
      </c>
      <c r="FA12" s="19" t="s">
        <v>1278</v>
      </c>
      <c r="FB12" s="19">
        <v>0</v>
      </c>
      <c r="FF12" s="19" t="s">
        <v>263</v>
      </c>
      <c r="FG12" s="19">
        <v>1</v>
      </c>
      <c r="FK12" s="19" t="s">
        <v>511</v>
      </c>
      <c r="FL12" s="19">
        <v>1</v>
      </c>
      <c r="FP12" s="20" t="s">
        <v>823</v>
      </c>
      <c r="FQ12" s="20">
        <v>1</v>
      </c>
      <c r="FU12" s="19" t="s">
        <v>1280</v>
      </c>
      <c r="FZ12" s="19" t="s">
        <v>1280</v>
      </c>
      <c r="GE12" s="19" t="s">
        <v>1280</v>
      </c>
      <c r="GJ12" s="19" t="s">
        <v>274</v>
      </c>
      <c r="GL12" s="19">
        <v>711</v>
      </c>
      <c r="GM12" s="19">
        <v>4</v>
      </c>
      <c r="GP12" s="19" t="s">
        <v>1282</v>
      </c>
      <c r="GQ12" s="19">
        <f t="shared" si="3"/>
        <v>0.99437412095639943</v>
      </c>
      <c r="GU12" s="19" t="s">
        <v>1256</v>
      </c>
      <c r="GV12" s="19">
        <v>0.75</v>
      </c>
      <c r="GW12" s="19">
        <f t="shared" si="2"/>
        <v>78.644163150492261</v>
      </c>
    </row>
    <row r="13" spans="1:207" x14ac:dyDescent="0.25">
      <c r="A13" t="s">
        <v>635</v>
      </c>
      <c r="B13" s="10" t="s">
        <v>636</v>
      </c>
      <c r="C13">
        <v>3</v>
      </c>
      <c r="D13">
        <v>2</v>
      </c>
      <c r="G13" t="s">
        <v>1187</v>
      </c>
      <c r="H13" s="19">
        <f>D13/C13</f>
        <v>0.66666666666666663</v>
      </c>
      <c r="I13" s="20">
        <v>0</v>
      </c>
      <c r="J13" s="20">
        <v>0</v>
      </c>
      <c r="K13" s="20"/>
      <c r="L13" s="20"/>
      <c r="M13" s="20" t="s">
        <v>209</v>
      </c>
      <c r="N13" s="20"/>
      <c r="O13" s="20">
        <v>0</v>
      </c>
      <c r="P13" s="20">
        <v>0</v>
      </c>
      <c r="Q13" s="20"/>
      <c r="R13" s="20"/>
      <c r="S13" s="20" t="s">
        <v>212</v>
      </c>
      <c r="T13" s="19"/>
      <c r="U13" s="20">
        <v>0</v>
      </c>
      <c r="V13" s="20">
        <v>0</v>
      </c>
      <c r="W13" s="20"/>
      <c r="X13" s="20"/>
      <c r="Y13" s="20" t="s">
        <v>212</v>
      </c>
      <c r="Z13" s="19"/>
      <c r="AA13" s="20">
        <v>0</v>
      </c>
      <c r="AB13" s="20">
        <v>0</v>
      </c>
      <c r="AC13" s="20"/>
      <c r="AD13" s="20"/>
      <c r="AE13" s="20" t="s">
        <v>216</v>
      </c>
      <c r="AF13" s="19"/>
      <c r="AG13" s="20">
        <v>0</v>
      </c>
      <c r="AH13" s="20">
        <v>0</v>
      </c>
      <c r="AI13" s="20"/>
      <c r="AJ13" s="20"/>
      <c r="AK13" s="20" t="s">
        <v>212</v>
      </c>
      <c r="AP13" t="s">
        <v>1284</v>
      </c>
      <c r="AQ13">
        <v>0.25</v>
      </c>
      <c r="AU13" s="20" t="s">
        <v>221</v>
      </c>
      <c r="AV13" s="20">
        <v>1</v>
      </c>
      <c r="AZ13" s="19" t="s">
        <v>815</v>
      </c>
      <c r="BA13" s="19">
        <v>1</v>
      </c>
      <c r="BE13" s="19" t="s">
        <v>1285</v>
      </c>
      <c r="BF13" s="19">
        <v>1</v>
      </c>
      <c r="BJ13" s="19" t="s">
        <v>281</v>
      </c>
      <c r="BO13" t="s">
        <v>637</v>
      </c>
      <c r="BP13">
        <v>0.75</v>
      </c>
      <c r="BT13" t="s">
        <v>392</v>
      </c>
      <c r="BU13">
        <v>1</v>
      </c>
      <c r="BY13" t="s">
        <v>232</v>
      </c>
      <c r="BZ13">
        <v>1</v>
      </c>
      <c r="CA13">
        <v>140</v>
      </c>
      <c r="CB13">
        <v>140</v>
      </c>
      <c r="CE13" t="s">
        <v>1286</v>
      </c>
      <c r="CF13">
        <v>1</v>
      </c>
      <c r="CJ13" t="s">
        <v>334</v>
      </c>
      <c r="CK13">
        <v>1</v>
      </c>
      <c r="CO13" s="19" t="s">
        <v>239</v>
      </c>
      <c r="CT13" s="19" t="s">
        <v>651</v>
      </c>
      <c r="CY13" s="19" t="s">
        <v>304</v>
      </c>
      <c r="DD13" t="s">
        <v>1287</v>
      </c>
      <c r="DE13">
        <v>0</v>
      </c>
      <c r="DI13" s="19" t="s">
        <v>247</v>
      </c>
      <c r="DJ13" s="19">
        <v>1</v>
      </c>
      <c r="DN13" s="19" t="s">
        <v>1174</v>
      </c>
      <c r="DO13" s="19">
        <v>1</v>
      </c>
      <c r="DP13">
        <v>36</v>
      </c>
      <c r="DQ13">
        <v>35</v>
      </c>
      <c r="DT13" t="s">
        <v>1288</v>
      </c>
      <c r="DU13">
        <f t="shared" si="0"/>
        <v>0.97222222222222221</v>
      </c>
      <c r="DV13">
        <v>2</v>
      </c>
      <c r="DW13">
        <v>0</v>
      </c>
      <c r="DZ13" t="s">
        <v>1289</v>
      </c>
      <c r="EB13">
        <v>104</v>
      </c>
      <c r="EC13">
        <v>104</v>
      </c>
      <c r="EF13" t="s">
        <v>1290</v>
      </c>
      <c r="EG13">
        <v>0.5</v>
      </c>
      <c r="EK13" t="s">
        <v>1291</v>
      </c>
      <c r="EL13">
        <v>0.75</v>
      </c>
      <c r="EP13" s="19" t="s">
        <v>1292</v>
      </c>
      <c r="EQ13" s="19">
        <v>0</v>
      </c>
      <c r="EV13" t="s">
        <v>318</v>
      </c>
      <c r="FA13" s="19" t="s">
        <v>261</v>
      </c>
      <c r="FB13" s="19">
        <v>1</v>
      </c>
      <c r="FF13" s="19" t="s">
        <v>263</v>
      </c>
      <c r="FG13" s="19">
        <v>1</v>
      </c>
      <c r="FK13" t="s">
        <v>1293</v>
      </c>
      <c r="FP13" s="19" t="s">
        <v>1293</v>
      </c>
      <c r="FU13" t="s">
        <v>1294</v>
      </c>
      <c r="FV13">
        <v>0.75</v>
      </c>
      <c r="FZ13" t="s">
        <v>1296</v>
      </c>
      <c r="GA13">
        <v>0.25</v>
      </c>
      <c r="GE13" t="s">
        <v>1297</v>
      </c>
      <c r="GF13">
        <v>0.25</v>
      </c>
      <c r="GJ13" s="19" t="s">
        <v>274</v>
      </c>
      <c r="GL13">
        <v>1698</v>
      </c>
      <c r="GM13">
        <v>805</v>
      </c>
      <c r="GP13" t="s">
        <v>1298</v>
      </c>
      <c r="GQ13">
        <f t="shared" si="3"/>
        <v>0.52591283863368665</v>
      </c>
      <c r="GU13" t="s">
        <v>638</v>
      </c>
      <c r="GV13">
        <v>0.5</v>
      </c>
      <c r="GW13">
        <f t="shared" si="2"/>
        <v>71.520007198010717</v>
      </c>
    </row>
    <row r="14" spans="1:207" x14ac:dyDescent="0.25">
      <c r="A14" t="s">
        <v>728</v>
      </c>
      <c r="B14" s="3" t="s">
        <v>729</v>
      </c>
      <c r="C14">
        <v>3</v>
      </c>
      <c r="D14">
        <v>2</v>
      </c>
      <c r="G14" t="s">
        <v>1299</v>
      </c>
      <c r="H14" s="19">
        <f>D14/C14</f>
        <v>0.66666666666666663</v>
      </c>
      <c r="I14" s="20">
        <v>0</v>
      </c>
      <c r="J14" s="20">
        <v>0</v>
      </c>
      <c r="K14" s="20"/>
      <c r="L14" s="20"/>
      <c r="M14" s="20" t="s">
        <v>209</v>
      </c>
      <c r="N14" s="20"/>
      <c r="O14" s="20">
        <v>0</v>
      </c>
      <c r="P14" s="20">
        <v>0</v>
      </c>
      <c r="Q14" s="20"/>
      <c r="R14" s="20"/>
      <c r="S14" s="20" t="s">
        <v>212</v>
      </c>
      <c r="T14" s="19"/>
      <c r="U14" s="20">
        <v>0</v>
      </c>
      <c r="V14" s="20">
        <v>0</v>
      </c>
      <c r="W14" s="20"/>
      <c r="X14" s="20"/>
      <c r="Y14" s="20" t="s">
        <v>212</v>
      </c>
      <c r="Z14" s="19"/>
      <c r="AA14" s="20">
        <v>0</v>
      </c>
      <c r="AB14" s="20">
        <v>0</v>
      </c>
      <c r="AC14" s="20"/>
      <c r="AD14" s="20"/>
      <c r="AE14" s="20" t="s">
        <v>216</v>
      </c>
      <c r="AF14" s="19"/>
      <c r="AG14" s="20">
        <v>0</v>
      </c>
      <c r="AH14" s="20">
        <v>0</v>
      </c>
      <c r="AI14" s="20"/>
      <c r="AJ14" s="20"/>
      <c r="AK14" s="20" t="s">
        <v>212</v>
      </c>
      <c r="AP14" t="s">
        <v>1300</v>
      </c>
      <c r="AQ14">
        <v>0.75</v>
      </c>
      <c r="AU14" s="20" t="s">
        <v>221</v>
      </c>
      <c r="AV14" s="20">
        <v>1</v>
      </c>
      <c r="AZ14" s="19" t="s">
        <v>815</v>
      </c>
      <c r="BA14" s="19">
        <v>1</v>
      </c>
      <c r="BE14" s="19" t="s">
        <v>225</v>
      </c>
      <c r="BF14" s="19">
        <v>1</v>
      </c>
      <c r="BJ14" t="s">
        <v>281</v>
      </c>
      <c r="BO14" t="s">
        <v>1301</v>
      </c>
      <c r="BP14">
        <v>0.5</v>
      </c>
      <c r="BT14" t="s">
        <v>483</v>
      </c>
      <c r="BU14">
        <v>1</v>
      </c>
      <c r="BY14" t="s">
        <v>730</v>
      </c>
      <c r="BZ14">
        <v>0</v>
      </c>
      <c r="CA14">
        <v>14</v>
      </c>
      <c r="CB14">
        <v>14</v>
      </c>
      <c r="CE14" t="s">
        <v>1302</v>
      </c>
      <c r="CF14">
        <v>0.5</v>
      </c>
      <c r="CJ14" t="s">
        <v>334</v>
      </c>
      <c r="CK14">
        <v>1</v>
      </c>
      <c r="CO14" s="19" t="s">
        <v>239</v>
      </c>
      <c r="CT14" t="s">
        <v>727</v>
      </c>
      <c r="CU14">
        <v>0</v>
      </c>
      <c r="CY14" t="s">
        <v>243</v>
      </c>
      <c r="DD14" s="19" t="s">
        <v>1173</v>
      </c>
      <c r="DE14" s="19">
        <v>1</v>
      </c>
      <c r="DI14" s="19" t="s">
        <v>247</v>
      </c>
      <c r="DJ14" s="19">
        <v>1</v>
      </c>
      <c r="DN14" s="19" t="s">
        <v>1174</v>
      </c>
      <c r="DO14" s="19">
        <v>1</v>
      </c>
      <c r="DP14">
        <v>13</v>
      </c>
      <c r="DQ14">
        <v>12</v>
      </c>
      <c r="DT14" s="19" t="s">
        <v>1288</v>
      </c>
      <c r="DU14">
        <f t="shared" si="0"/>
        <v>0.92307692307692313</v>
      </c>
      <c r="DV14">
        <v>2</v>
      </c>
      <c r="DW14">
        <v>1</v>
      </c>
      <c r="DZ14" t="s">
        <v>1303</v>
      </c>
      <c r="EA14" s="19">
        <f t="shared" si="5"/>
        <v>0.5</v>
      </c>
      <c r="EB14">
        <v>7</v>
      </c>
      <c r="EC14">
        <v>5</v>
      </c>
      <c r="EF14" t="s">
        <v>1304</v>
      </c>
      <c r="EG14">
        <v>0.5</v>
      </c>
      <c r="EK14" s="19" t="s">
        <v>1275</v>
      </c>
      <c r="EL14" s="19">
        <v>0.75</v>
      </c>
      <c r="EP14" s="19" t="s">
        <v>878</v>
      </c>
      <c r="EQ14" s="19">
        <v>1</v>
      </c>
      <c r="FA14" s="19" t="s">
        <v>1278</v>
      </c>
      <c r="FB14" s="19">
        <v>0</v>
      </c>
      <c r="FF14" s="19" t="s">
        <v>263</v>
      </c>
      <c r="FG14" s="19">
        <v>1</v>
      </c>
      <c r="FK14" s="19" t="s">
        <v>511</v>
      </c>
      <c r="FL14" s="19">
        <v>1</v>
      </c>
      <c r="FP14" s="20" t="s">
        <v>823</v>
      </c>
      <c r="FQ14" s="20">
        <v>1</v>
      </c>
      <c r="FU14" s="19" t="s">
        <v>1280</v>
      </c>
      <c r="FZ14" s="19" t="s">
        <v>1280</v>
      </c>
      <c r="GE14" s="19" t="s">
        <v>1280</v>
      </c>
      <c r="GJ14" s="19" t="s">
        <v>274</v>
      </c>
      <c r="GL14">
        <v>670</v>
      </c>
      <c r="GM14">
        <v>10</v>
      </c>
      <c r="GP14" t="s">
        <v>1305</v>
      </c>
      <c r="GQ14">
        <f t="shared" si="3"/>
        <v>0.9850746268656716</v>
      </c>
      <c r="GU14" t="s">
        <v>1306</v>
      </c>
      <c r="GV14">
        <v>0.5</v>
      </c>
      <c r="GW14">
        <f t="shared" si="2"/>
        <v>74.29927286643705</v>
      </c>
    </row>
    <row r="15" spans="1:207" s="19" customFormat="1" ht="15.75" thickBot="1" x14ac:dyDescent="0.3">
      <c r="A15" s="19" t="s">
        <v>866</v>
      </c>
      <c r="B15" s="3" t="s">
        <v>867</v>
      </c>
      <c r="C15" s="19">
        <v>8</v>
      </c>
      <c r="D15" s="19">
        <v>1</v>
      </c>
      <c r="G15" s="19" t="s">
        <v>868</v>
      </c>
      <c r="H15" s="19">
        <f>D15/C15</f>
        <v>0.125</v>
      </c>
      <c r="I15" s="19">
        <v>0</v>
      </c>
      <c r="J15" s="19">
        <v>0</v>
      </c>
      <c r="M15" s="20" t="s">
        <v>209</v>
      </c>
      <c r="N15" s="20"/>
      <c r="O15" s="20">
        <v>0</v>
      </c>
      <c r="P15" s="20">
        <v>0</v>
      </c>
      <c r="Q15" s="20"/>
      <c r="R15" s="20"/>
      <c r="S15" s="20" t="s">
        <v>212</v>
      </c>
      <c r="U15" s="20">
        <v>0</v>
      </c>
      <c r="V15" s="20">
        <v>0</v>
      </c>
      <c r="W15" s="20"/>
      <c r="X15" s="20"/>
      <c r="Y15" s="20" t="s">
        <v>212</v>
      </c>
      <c r="AA15" s="20">
        <v>0</v>
      </c>
      <c r="AB15" s="20">
        <v>0</v>
      </c>
      <c r="AC15" s="20"/>
      <c r="AD15" s="20"/>
      <c r="AE15" s="20" t="s">
        <v>216</v>
      </c>
      <c r="AG15" s="20">
        <v>0</v>
      </c>
      <c r="AH15" s="20">
        <v>0</v>
      </c>
      <c r="AI15" s="20"/>
      <c r="AJ15" s="20"/>
      <c r="AK15" s="20" t="s">
        <v>212</v>
      </c>
      <c r="AP15" s="19" t="s">
        <v>869</v>
      </c>
      <c r="AQ15" s="19">
        <v>0.75</v>
      </c>
      <c r="AU15" s="20" t="s">
        <v>871</v>
      </c>
      <c r="AV15" s="20">
        <v>1</v>
      </c>
      <c r="AZ15" s="20" t="s">
        <v>223</v>
      </c>
      <c r="BE15" s="19" t="s">
        <v>739</v>
      </c>
      <c r="BF15" s="19">
        <v>0.5</v>
      </c>
      <c r="BJ15" s="19" t="s">
        <v>281</v>
      </c>
      <c r="BO15" s="19" t="s">
        <v>740</v>
      </c>
      <c r="BP15" s="19">
        <v>0.75</v>
      </c>
      <c r="BT15" s="19" t="s">
        <v>628</v>
      </c>
      <c r="BU15" s="19">
        <v>1</v>
      </c>
      <c r="BY15" s="19" t="s">
        <v>870</v>
      </c>
      <c r="BZ15" s="19">
        <v>0.75</v>
      </c>
      <c r="CA15" s="19">
        <v>27</v>
      </c>
      <c r="CB15" s="19">
        <v>27</v>
      </c>
      <c r="CE15" s="19" t="s">
        <v>872</v>
      </c>
      <c r="CF15" s="19">
        <v>0.75</v>
      </c>
      <c r="CJ15" s="19" t="s">
        <v>334</v>
      </c>
      <c r="CK15" s="19">
        <v>1</v>
      </c>
      <c r="CO15" s="19" t="s">
        <v>239</v>
      </c>
      <c r="CT15" s="19" t="s">
        <v>873</v>
      </c>
      <c r="CU15" s="19">
        <v>0</v>
      </c>
      <c r="CY15" s="19" t="s">
        <v>364</v>
      </c>
      <c r="DD15" s="20" t="s">
        <v>245</v>
      </c>
      <c r="DE15" s="20">
        <v>1</v>
      </c>
      <c r="DF15" s="20"/>
      <c r="DG15" s="20"/>
      <c r="DH15" s="20"/>
      <c r="DI15" s="20" t="s">
        <v>247</v>
      </c>
      <c r="DJ15" s="20">
        <v>1</v>
      </c>
      <c r="DN15" s="19" t="s">
        <v>874</v>
      </c>
      <c r="DO15" s="19">
        <v>0.75</v>
      </c>
      <c r="DP15" s="19">
        <v>25</v>
      </c>
      <c r="DQ15" s="19">
        <v>20</v>
      </c>
      <c r="DT15" s="19" t="s">
        <v>875</v>
      </c>
      <c r="DU15" s="19">
        <f>DQ15/DP15</f>
        <v>0.8</v>
      </c>
      <c r="DV15" s="19">
        <v>2</v>
      </c>
      <c r="DW15" s="19">
        <v>2</v>
      </c>
      <c r="DZ15" s="19" t="s">
        <v>876</v>
      </c>
      <c r="EA15" s="19">
        <v>1</v>
      </c>
      <c r="EB15" s="19">
        <v>4</v>
      </c>
      <c r="EC15" s="19">
        <v>3</v>
      </c>
      <c r="EF15" s="19" t="s">
        <v>877</v>
      </c>
      <c r="EG15" s="19">
        <f>EC15/EB15</f>
        <v>0.75</v>
      </c>
      <c r="EK15" s="19" t="s">
        <v>1275</v>
      </c>
      <c r="EL15" s="19">
        <v>0.75</v>
      </c>
      <c r="EP15" s="19" t="s">
        <v>878</v>
      </c>
      <c r="EQ15" s="19">
        <v>1</v>
      </c>
      <c r="ER15" s="19">
        <v>0</v>
      </c>
      <c r="ES15" s="19">
        <v>0</v>
      </c>
      <c r="EV15" s="19" t="s">
        <v>318</v>
      </c>
      <c r="FA15" s="20" t="s">
        <v>261</v>
      </c>
      <c r="FB15" s="20">
        <v>1</v>
      </c>
      <c r="FC15" s="20"/>
      <c r="FD15" s="20"/>
      <c r="FE15" s="20"/>
      <c r="FF15" s="20" t="s">
        <v>263</v>
      </c>
      <c r="FG15" s="20">
        <v>1</v>
      </c>
      <c r="FK15" s="20" t="s">
        <v>511</v>
      </c>
      <c r="FL15" s="20">
        <v>1</v>
      </c>
      <c r="FP15" s="19" t="s">
        <v>879</v>
      </c>
      <c r="FQ15" s="19">
        <v>1</v>
      </c>
      <c r="FU15" s="20" t="s">
        <v>268</v>
      </c>
      <c r="FV15" s="20"/>
      <c r="FW15" s="20"/>
      <c r="FX15" s="20"/>
      <c r="FY15" s="20"/>
      <c r="FZ15" s="20" t="s">
        <v>270</v>
      </c>
      <c r="GA15" s="20"/>
      <c r="GB15" s="20"/>
      <c r="GC15" s="20"/>
      <c r="GD15" s="20"/>
      <c r="GE15" s="20" t="s">
        <v>272</v>
      </c>
      <c r="GF15" s="20"/>
      <c r="GG15" s="20"/>
      <c r="GH15" s="20"/>
      <c r="GI15" s="20"/>
      <c r="GJ15" s="20" t="s">
        <v>274</v>
      </c>
      <c r="GL15" s="19">
        <v>4968</v>
      </c>
      <c r="GM15" s="19">
        <v>10</v>
      </c>
      <c r="GP15" s="19" t="s">
        <v>880</v>
      </c>
      <c r="GQ15" s="19">
        <f t="shared" si="3"/>
        <v>0.99798711755233493</v>
      </c>
      <c r="GU15" s="19" t="s">
        <v>881</v>
      </c>
      <c r="GV15" s="19">
        <v>0.5</v>
      </c>
      <c r="GW15" s="19">
        <f t="shared" si="2"/>
        <v>79.887446323134725</v>
      </c>
    </row>
    <row r="16" spans="1:207" s="19" customFormat="1" ht="16.5" thickBot="1" x14ac:dyDescent="0.3">
      <c r="A16" s="30" t="s">
        <v>1225</v>
      </c>
      <c r="B16" s="3" t="s">
        <v>1226</v>
      </c>
      <c r="C16" s="19" t="s">
        <v>1307</v>
      </c>
      <c r="D16" s="19">
        <v>0</v>
      </c>
      <c r="G16" s="19" t="s">
        <v>1308</v>
      </c>
      <c r="H16" s="19">
        <v>0</v>
      </c>
      <c r="I16" s="19">
        <v>0</v>
      </c>
      <c r="J16" s="19">
        <v>0</v>
      </c>
      <c r="M16" s="20" t="s">
        <v>209</v>
      </c>
      <c r="N16" s="20"/>
      <c r="O16" s="20">
        <v>0</v>
      </c>
      <c r="P16" s="20">
        <v>0</v>
      </c>
      <c r="Q16" s="20"/>
      <c r="R16" s="20"/>
      <c r="S16" s="20" t="s">
        <v>212</v>
      </c>
      <c r="U16" s="20">
        <v>0</v>
      </c>
      <c r="V16" s="20">
        <v>0</v>
      </c>
      <c r="W16" s="20"/>
      <c r="X16" s="20"/>
      <c r="Y16" s="20" t="s">
        <v>212</v>
      </c>
      <c r="AA16" s="20">
        <v>0</v>
      </c>
      <c r="AB16" s="20">
        <v>0</v>
      </c>
      <c r="AC16" s="20"/>
      <c r="AD16" s="20"/>
      <c r="AE16" s="20" t="s">
        <v>216</v>
      </c>
      <c r="AG16" s="20">
        <v>0</v>
      </c>
      <c r="AH16" s="20">
        <v>0</v>
      </c>
      <c r="AI16" s="20"/>
      <c r="AJ16" s="20"/>
      <c r="AK16" s="20" t="s">
        <v>212</v>
      </c>
      <c r="AP16" s="19" t="s">
        <v>1310</v>
      </c>
      <c r="AQ16" s="19">
        <v>0.5</v>
      </c>
      <c r="AU16" s="20" t="s">
        <v>221</v>
      </c>
      <c r="AV16" s="20">
        <v>1</v>
      </c>
      <c r="AZ16" s="20" t="s">
        <v>223</v>
      </c>
      <c r="BE16" s="19" t="s">
        <v>1145</v>
      </c>
      <c r="BF16" s="19">
        <v>0</v>
      </c>
      <c r="BJ16" s="19" t="s">
        <v>281</v>
      </c>
      <c r="BO16" s="19" t="s">
        <v>1227</v>
      </c>
      <c r="BP16" s="19">
        <v>0.5</v>
      </c>
      <c r="BT16" s="19" t="s">
        <v>392</v>
      </c>
      <c r="BU16" s="19">
        <v>1</v>
      </c>
      <c r="BY16" s="19" t="s">
        <v>381</v>
      </c>
      <c r="BZ16" s="19">
        <v>1</v>
      </c>
      <c r="CA16" s="19">
        <v>252</v>
      </c>
      <c r="CB16" s="19">
        <v>252</v>
      </c>
      <c r="CE16" s="19" t="s">
        <v>1311</v>
      </c>
      <c r="CF16" s="19">
        <v>1</v>
      </c>
      <c r="CJ16" s="19" t="s">
        <v>334</v>
      </c>
      <c r="CK16" s="19">
        <v>1</v>
      </c>
      <c r="CO16" s="19" t="s">
        <v>239</v>
      </c>
      <c r="CT16" s="19" t="s">
        <v>651</v>
      </c>
      <c r="CU16" s="19">
        <v>1</v>
      </c>
      <c r="CY16" s="19" t="s">
        <v>364</v>
      </c>
      <c r="DD16" s="20" t="s">
        <v>1313</v>
      </c>
      <c r="DE16" s="20">
        <v>0</v>
      </c>
      <c r="DF16" s="20"/>
      <c r="DG16" s="20"/>
      <c r="DH16" s="20"/>
      <c r="DI16" s="20"/>
      <c r="DJ16" s="20"/>
      <c r="EK16" s="19" t="s">
        <v>1275</v>
      </c>
      <c r="EL16" s="19">
        <v>0.75</v>
      </c>
      <c r="EP16" s="19" t="s">
        <v>1292</v>
      </c>
      <c r="EQ16" s="19">
        <v>0</v>
      </c>
      <c r="EV16" s="19" t="s">
        <v>318</v>
      </c>
      <c r="FA16" s="20" t="s">
        <v>261</v>
      </c>
      <c r="FB16" s="20">
        <v>1</v>
      </c>
      <c r="FC16" s="20"/>
      <c r="FD16" s="20"/>
      <c r="FE16" s="20"/>
      <c r="FF16" s="20" t="s">
        <v>263</v>
      </c>
      <c r="FG16" s="20">
        <v>1</v>
      </c>
      <c r="FK16" s="20" t="s">
        <v>511</v>
      </c>
      <c r="FL16" s="20">
        <v>1</v>
      </c>
      <c r="FP16" s="19" t="s">
        <v>879</v>
      </c>
      <c r="FQ16" s="19">
        <v>1</v>
      </c>
      <c r="FU16" s="20" t="s">
        <v>1315</v>
      </c>
      <c r="FV16" s="20">
        <v>0.5</v>
      </c>
      <c r="FW16" s="20"/>
      <c r="FX16" s="20"/>
      <c r="FY16" s="20"/>
      <c r="FZ16" s="20" t="s">
        <v>1295</v>
      </c>
      <c r="GA16" s="20">
        <v>0.75</v>
      </c>
      <c r="GB16" s="20"/>
      <c r="GC16" s="20"/>
      <c r="GD16" s="20"/>
      <c r="GE16" s="20" t="s">
        <v>1317</v>
      </c>
      <c r="GF16" s="20">
        <v>0.5</v>
      </c>
      <c r="GG16" s="20"/>
      <c r="GH16" s="20"/>
      <c r="GI16" s="20"/>
      <c r="GJ16" s="20" t="s">
        <v>274</v>
      </c>
      <c r="GL16" s="19">
        <v>14722</v>
      </c>
      <c r="GM16" s="19">
        <v>549</v>
      </c>
      <c r="GP16" s="19" t="s">
        <v>1228</v>
      </c>
      <c r="GQ16" s="19">
        <f t="shared" si="3"/>
        <v>0.9627088710772993</v>
      </c>
      <c r="GU16" s="19" t="s">
        <v>1087</v>
      </c>
      <c r="GV16" s="19">
        <v>0.75</v>
      </c>
      <c r="GW16" s="19">
        <f t="shared" si="2"/>
        <v>69.148676686715007</v>
      </c>
    </row>
    <row r="17" spans="1:205" s="19" customFormat="1" ht="16.5" thickBot="1" x14ac:dyDescent="0.3">
      <c r="A17" s="30" t="s">
        <v>1229</v>
      </c>
      <c r="B17" s="3" t="s">
        <v>1230</v>
      </c>
      <c r="C17" s="19">
        <v>4</v>
      </c>
      <c r="D17" s="19">
        <v>0</v>
      </c>
      <c r="G17" s="19" t="s">
        <v>1204</v>
      </c>
      <c r="H17" s="19">
        <v>0</v>
      </c>
      <c r="I17" s="19">
        <v>0</v>
      </c>
      <c r="J17" s="19">
        <v>0</v>
      </c>
      <c r="M17" s="20" t="s">
        <v>209</v>
      </c>
      <c r="N17" s="20"/>
      <c r="O17" s="20">
        <v>0</v>
      </c>
      <c r="P17" s="20">
        <v>0</v>
      </c>
      <c r="Q17" s="20"/>
      <c r="R17" s="20"/>
      <c r="S17" s="20" t="s">
        <v>212</v>
      </c>
      <c r="U17" s="20">
        <v>0</v>
      </c>
      <c r="V17" s="20">
        <v>0</v>
      </c>
      <c r="W17" s="20"/>
      <c r="X17" s="20"/>
      <c r="Y17" s="20" t="s">
        <v>212</v>
      </c>
      <c r="AA17" s="20">
        <v>0</v>
      </c>
      <c r="AB17" s="20">
        <v>0</v>
      </c>
      <c r="AC17" s="20"/>
      <c r="AD17" s="20"/>
      <c r="AE17" s="20" t="s">
        <v>216</v>
      </c>
      <c r="AG17" s="20">
        <v>0</v>
      </c>
      <c r="AH17" s="20">
        <v>0</v>
      </c>
      <c r="AI17" s="20"/>
      <c r="AJ17" s="20"/>
      <c r="AK17" s="20" t="s">
        <v>212</v>
      </c>
      <c r="AP17" s="19" t="s">
        <v>1309</v>
      </c>
      <c r="AQ17" s="19">
        <v>0.75</v>
      </c>
      <c r="AU17" s="20" t="s">
        <v>221</v>
      </c>
      <c r="AV17" s="20">
        <v>1</v>
      </c>
      <c r="AZ17" s="20" t="s">
        <v>223</v>
      </c>
      <c r="BE17" s="19" t="s">
        <v>1231</v>
      </c>
      <c r="BF17" s="19">
        <v>0.5</v>
      </c>
      <c r="BJ17" s="19" t="s">
        <v>281</v>
      </c>
      <c r="BO17" s="19" t="s">
        <v>1232</v>
      </c>
      <c r="BP17" s="19">
        <v>0.5</v>
      </c>
      <c r="BT17" s="19" t="s">
        <v>1233</v>
      </c>
      <c r="BU17" s="19">
        <v>1</v>
      </c>
      <c r="BY17" s="19" t="s">
        <v>381</v>
      </c>
      <c r="BZ17" s="19">
        <v>1</v>
      </c>
      <c r="CA17" s="19">
        <v>24</v>
      </c>
      <c r="CB17" s="19">
        <v>24</v>
      </c>
      <c r="CE17" s="19" t="s">
        <v>1312</v>
      </c>
      <c r="CF17" s="19">
        <v>1</v>
      </c>
      <c r="CJ17" s="19" t="s">
        <v>334</v>
      </c>
      <c r="CK17" s="19">
        <v>1</v>
      </c>
      <c r="CO17" s="19" t="s">
        <v>239</v>
      </c>
      <c r="CT17" s="19" t="s">
        <v>651</v>
      </c>
      <c r="CU17" s="19">
        <v>1</v>
      </c>
      <c r="CY17" s="19" t="s">
        <v>364</v>
      </c>
      <c r="DD17" s="20" t="s">
        <v>1314</v>
      </c>
      <c r="DE17" s="20">
        <v>1</v>
      </c>
      <c r="DF17" s="20"/>
      <c r="DG17" s="20"/>
      <c r="DH17" s="20"/>
      <c r="DI17" s="20"/>
      <c r="DJ17" s="20"/>
      <c r="EK17" s="19" t="s">
        <v>1275</v>
      </c>
      <c r="EL17" s="19">
        <v>0.75</v>
      </c>
      <c r="EP17" s="19" t="s">
        <v>878</v>
      </c>
      <c r="EQ17" s="19">
        <v>1</v>
      </c>
      <c r="EV17" s="19" t="s">
        <v>318</v>
      </c>
      <c r="FA17" s="20" t="s">
        <v>261</v>
      </c>
      <c r="FB17" s="20">
        <v>1</v>
      </c>
      <c r="FC17" s="20"/>
      <c r="FD17" s="20"/>
      <c r="FE17" s="20"/>
      <c r="FF17" s="20" t="s">
        <v>263</v>
      </c>
      <c r="FG17" s="20">
        <v>1</v>
      </c>
      <c r="FK17" s="20" t="s">
        <v>511</v>
      </c>
      <c r="FL17" s="20">
        <v>1</v>
      </c>
      <c r="FP17" s="19" t="s">
        <v>879</v>
      </c>
      <c r="FQ17" s="19">
        <v>1</v>
      </c>
      <c r="FU17" s="20" t="s">
        <v>1316</v>
      </c>
      <c r="FV17" s="20"/>
      <c r="FW17" s="20"/>
      <c r="FX17" s="20"/>
      <c r="FY17" s="20"/>
      <c r="FZ17" s="20" t="s">
        <v>1316</v>
      </c>
      <c r="GA17" s="20"/>
      <c r="GB17" s="20"/>
      <c r="GC17" s="20"/>
      <c r="GD17" s="20"/>
      <c r="GE17" s="20" t="s">
        <v>1316</v>
      </c>
      <c r="GF17" s="20"/>
      <c r="GG17" s="20"/>
      <c r="GH17" s="20"/>
      <c r="GI17" s="20"/>
      <c r="GJ17" s="20" t="s">
        <v>274</v>
      </c>
      <c r="GL17" s="19">
        <v>295</v>
      </c>
      <c r="GM17" s="19">
        <v>5</v>
      </c>
      <c r="GP17" s="19" t="s">
        <v>1234</v>
      </c>
      <c r="GQ17" s="19">
        <f t="shared" si="3"/>
        <v>0.98305084745762716</v>
      </c>
      <c r="GU17" s="19" t="s">
        <v>1087</v>
      </c>
      <c r="GV17" s="19">
        <v>0.75</v>
      </c>
      <c r="GW17" s="19">
        <f t="shared" si="2"/>
        <v>85.437109723461191</v>
      </c>
    </row>
    <row r="18" spans="1:205" x14ac:dyDescent="0.25">
      <c r="A18" s="31"/>
    </row>
    <row r="19" spans="1:205" x14ac:dyDescent="0.25">
      <c r="A19" s="19" t="s">
        <v>779</v>
      </c>
      <c r="B19" s="19"/>
      <c r="C19" s="19"/>
      <c r="D19" s="19"/>
      <c r="E19" s="19"/>
      <c r="F19" s="19"/>
      <c r="G19" s="19"/>
      <c r="H19" s="20">
        <f>COUNTIF(H3:H17,1)</f>
        <v>3</v>
      </c>
      <c r="I19" s="19"/>
      <c r="J19" s="19"/>
      <c r="K19" s="19"/>
      <c r="L19" s="19"/>
      <c r="M19" s="19"/>
      <c r="N19" s="20">
        <f>COUNTIF(N3:N17,1)</f>
        <v>1</v>
      </c>
      <c r="O19" s="20"/>
      <c r="P19" s="20"/>
      <c r="Q19" s="20"/>
      <c r="R19" s="20"/>
      <c r="S19" s="20"/>
      <c r="T19" s="20">
        <f>COUNTIF(T3:T17,1)</f>
        <v>0</v>
      </c>
      <c r="U19" s="20"/>
      <c r="V19" s="20"/>
      <c r="W19" s="20"/>
      <c r="X19" s="20"/>
      <c r="Y19" s="20"/>
      <c r="Z19" s="20">
        <f>COUNTIF(Z3:Z17,1)</f>
        <v>0</v>
      </c>
      <c r="AA19" s="20"/>
      <c r="AB19" s="20"/>
      <c r="AC19" s="20"/>
      <c r="AD19" s="20"/>
      <c r="AE19" s="20"/>
      <c r="AF19" s="20">
        <f>COUNTIF(AF3:AF17,1)</f>
        <v>0</v>
      </c>
      <c r="AG19" s="20"/>
      <c r="AH19" s="20"/>
      <c r="AI19" s="20"/>
      <c r="AJ19" s="20"/>
      <c r="AK19" s="20"/>
      <c r="AL19" s="20">
        <f>COUNTIF(AL3:AL17,1)</f>
        <v>0</v>
      </c>
      <c r="AM19" s="20"/>
      <c r="AN19" s="20"/>
      <c r="AO19" s="20"/>
      <c r="AP19" s="20"/>
      <c r="AQ19" s="20">
        <f>COUNTIF(AQ3:AQ17,1)</f>
        <v>0</v>
      </c>
      <c r="AR19" s="20"/>
      <c r="AS19" s="20"/>
      <c r="AT19" s="20"/>
      <c r="AU19" s="20"/>
      <c r="AV19" s="20">
        <f>COUNTIF(AV3:AV17,1)</f>
        <v>15</v>
      </c>
      <c r="AW19" s="20"/>
      <c r="AX19" s="20"/>
      <c r="AY19" s="20"/>
      <c r="AZ19" s="20"/>
      <c r="BA19" s="20">
        <f>COUNTIF(BA3:BA17,1)</f>
        <v>10</v>
      </c>
      <c r="BB19" s="20"/>
      <c r="BC19" s="20"/>
      <c r="BD19" s="20"/>
      <c r="BE19" s="20"/>
      <c r="BF19" s="20">
        <f>COUNTIF(BF3:BF17,1)</f>
        <v>7</v>
      </c>
      <c r="BG19" s="20"/>
      <c r="BH19" s="20"/>
      <c r="BI19" s="20"/>
      <c r="BJ19" s="20"/>
      <c r="BK19" s="20">
        <f>COUNTIF(BK3:BK17,1)</f>
        <v>0</v>
      </c>
      <c r="BL19" s="20"/>
      <c r="BM19" s="20"/>
      <c r="BN19" s="20"/>
      <c r="BO19" s="20"/>
      <c r="BP19" s="20">
        <f>COUNTIF(BP3:BP17,1)</f>
        <v>2</v>
      </c>
      <c r="BQ19" s="20"/>
      <c r="BR19" s="20"/>
      <c r="BS19" s="20"/>
      <c r="BT19" s="20"/>
      <c r="BU19" s="20">
        <f>COUNTIF(BU3:BU17,1)</f>
        <v>8</v>
      </c>
      <c r="BV19" s="20"/>
      <c r="BW19" s="20"/>
      <c r="BX19" s="20"/>
      <c r="BY19" s="20"/>
      <c r="BZ19" s="20">
        <f>COUNTIF(BZ3:BZ17,1)</f>
        <v>10</v>
      </c>
      <c r="CA19" s="20"/>
      <c r="CB19" s="20"/>
      <c r="CC19" s="20"/>
      <c r="CD19" s="20"/>
      <c r="CE19" s="20"/>
      <c r="CF19" s="20">
        <f>COUNTIF(CF3:CF17,1)</f>
        <v>13</v>
      </c>
      <c r="CG19" s="20"/>
      <c r="CH19" s="20"/>
      <c r="CI19" s="20"/>
      <c r="CJ19" s="20"/>
      <c r="CK19" s="20">
        <f>COUNTIF(CK3:CK17,1)</f>
        <v>15</v>
      </c>
      <c r="CL19" s="20"/>
      <c r="CM19" s="20"/>
      <c r="CN19" s="20"/>
      <c r="CO19" s="20"/>
      <c r="CP19" s="20">
        <f>COUNTIF(CP3:CP17,1)</f>
        <v>0</v>
      </c>
      <c r="CQ19" s="20"/>
      <c r="CR19" s="20"/>
      <c r="CS19" s="20"/>
      <c r="CT19" s="20"/>
      <c r="CU19" s="20">
        <f>COUNTIF(CU3:CU17,1)</f>
        <v>2</v>
      </c>
      <c r="CV19" s="20"/>
      <c r="CW19" s="20"/>
      <c r="CX19" s="20"/>
      <c r="CY19" s="20">
        <f>COUNTIF(CY3:CY17,1)</f>
        <v>0</v>
      </c>
      <c r="CZ19" s="20">
        <f>COUNTIF(CZ3:CZ17,1)</f>
        <v>0</v>
      </c>
      <c r="DA19" s="20"/>
      <c r="DB19" s="20"/>
      <c r="DC19" s="20"/>
      <c r="DD19" s="20"/>
      <c r="DE19" s="20">
        <f>COUNTIF(DE3:DE17,1)</f>
        <v>13</v>
      </c>
      <c r="DF19" s="20"/>
      <c r="DG19" s="20"/>
      <c r="DH19" s="20"/>
      <c r="DI19" s="20"/>
      <c r="DJ19" s="20">
        <f>COUNTIF(DJ3:DJ17,1)</f>
        <v>11</v>
      </c>
      <c r="DK19" s="20"/>
      <c r="DL19" s="20"/>
      <c r="DM19" s="20"/>
      <c r="DN19" s="20"/>
      <c r="DO19" s="20">
        <f>COUNTIF(DO3:DO17,1)</f>
        <v>11</v>
      </c>
      <c r="DP19" s="20"/>
      <c r="DQ19" s="20"/>
      <c r="DR19" s="20"/>
      <c r="DS19" s="20"/>
      <c r="DT19" s="20"/>
      <c r="DU19" s="20">
        <f>COUNTIF(DU3:DU17,1)</f>
        <v>1</v>
      </c>
      <c r="DV19" s="20"/>
      <c r="DW19" s="20"/>
      <c r="DX19" s="20"/>
      <c r="DY19" s="20"/>
      <c r="DZ19" s="20"/>
      <c r="EA19" s="20">
        <f>COUNTIF(EA3:EA17,1)</f>
        <v>9</v>
      </c>
      <c r="EB19" s="20"/>
      <c r="EC19" s="20"/>
      <c r="ED19" s="20"/>
      <c r="EE19" s="20"/>
      <c r="EF19" s="20"/>
      <c r="EG19" s="20">
        <f>COUNTIF(EG3:EG17,1)</f>
        <v>0</v>
      </c>
      <c r="EH19" s="20"/>
      <c r="EI19" s="20"/>
      <c r="EJ19" s="20"/>
      <c r="EK19" s="20"/>
      <c r="EL19" s="20">
        <f>COUNTIF(EL3:EL17,1)</f>
        <v>0</v>
      </c>
      <c r="EM19" s="20"/>
      <c r="EN19" s="20"/>
      <c r="EO19" s="20"/>
      <c r="EP19" s="20"/>
      <c r="EQ19" s="20">
        <f>COUNTIF(EQ3:EQ17,1)</f>
        <v>13</v>
      </c>
      <c r="ER19" s="20"/>
      <c r="ES19" s="20"/>
      <c r="ET19" s="20"/>
      <c r="EU19" s="20"/>
      <c r="EV19" s="20"/>
      <c r="EW19" s="20">
        <f>COUNTIF(EW3:EW17,1)</f>
        <v>0</v>
      </c>
      <c r="EX19" s="20"/>
      <c r="EY19" s="20"/>
      <c r="EZ19" s="20"/>
      <c r="FA19" s="20"/>
      <c r="FB19" s="20">
        <f>COUNTIF(FB3:FB17,1)</f>
        <v>13</v>
      </c>
      <c r="FC19" s="20"/>
      <c r="FD19" s="20"/>
      <c r="FE19" s="20"/>
      <c r="FF19" s="20"/>
      <c r="FG19" s="20">
        <f>COUNTIF(FG3:FG17,1)</f>
        <v>13</v>
      </c>
      <c r="FH19" s="20"/>
      <c r="FI19" s="20"/>
      <c r="FJ19" s="20"/>
      <c r="FK19" s="20"/>
      <c r="FL19" s="20">
        <f>COUNTIF(FL3:FL17,1)</f>
        <v>14</v>
      </c>
      <c r="FM19" s="20"/>
      <c r="FN19" s="20"/>
      <c r="FO19" s="20"/>
      <c r="FP19" s="20"/>
      <c r="FQ19" s="20">
        <f>COUNTIF(FQ3:FQ17,1)</f>
        <v>14</v>
      </c>
      <c r="FR19" s="20"/>
      <c r="FS19" s="20"/>
      <c r="FT19" s="20"/>
      <c r="FU19" s="20"/>
      <c r="FV19" s="20">
        <f>COUNTIF(FV3:FV17,1)</f>
        <v>1</v>
      </c>
      <c r="FW19" s="20"/>
      <c r="FX19" s="20"/>
      <c r="FY19" s="20"/>
      <c r="FZ19" s="20"/>
      <c r="GA19" s="20">
        <f>COUNTIF(GA3:GA17,1)</f>
        <v>0</v>
      </c>
      <c r="GB19" s="20"/>
      <c r="GC19" s="20"/>
      <c r="GD19" s="20"/>
      <c r="GE19" s="20"/>
      <c r="GF19" s="20">
        <f>COUNTIF(GF3:GF17,1)</f>
        <v>0</v>
      </c>
      <c r="GG19" s="20"/>
      <c r="GH19" s="20"/>
      <c r="GI19" s="20"/>
      <c r="GJ19" s="20"/>
      <c r="GK19" s="20">
        <f>COUNTIF(GK3:GK17,1)</f>
        <v>0</v>
      </c>
      <c r="GL19" s="20"/>
      <c r="GM19" s="20"/>
      <c r="GN19" s="20"/>
      <c r="GO19" s="20"/>
      <c r="GP19" s="20"/>
      <c r="GQ19" s="20">
        <f>COUNTIF(GQ3:GQ17,1)</f>
        <v>0</v>
      </c>
      <c r="GR19" s="20"/>
      <c r="GS19" s="20"/>
      <c r="GT19" s="20"/>
      <c r="GU19" s="20"/>
      <c r="GV19" s="20">
        <f>COUNTIF(GV3:GV17,1)</f>
        <v>2</v>
      </c>
      <c r="GW19" s="20"/>
    </row>
    <row r="20" spans="1:205" x14ac:dyDescent="0.25">
      <c r="A20" s="19" t="s">
        <v>780</v>
      </c>
      <c r="B20" s="19"/>
      <c r="C20" s="19"/>
      <c r="D20" s="19"/>
      <c r="E20" s="19"/>
      <c r="F20" s="19"/>
      <c r="G20" s="19"/>
      <c r="H20" s="20">
        <f>COUNTIF(H3:H17,0)</f>
        <v>6</v>
      </c>
      <c r="I20" s="20"/>
      <c r="J20" s="20"/>
      <c r="K20" s="20"/>
      <c r="L20" s="20"/>
      <c r="M20" s="20"/>
      <c r="N20" s="20">
        <f>COUNTIF(N3:N17,0)</f>
        <v>0</v>
      </c>
      <c r="O20" s="20"/>
      <c r="P20" s="20"/>
      <c r="Q20" s="20"/>
      <c r="R20" s="20"/>
      <c r="S20" s="20"/>
      <c r="T20" s="20">
        <f>COUNTIF(T3:T17,0)</f>
        <v>1</v>
      </c>
      <c r="U20" s="20"/>
      <c r="V20" s="20"/>
      <c r="W20" s="20"/>
      <c r="X20" s="20"/>
      <c r="Y20" s="20"/>
      <c r="Z20" s="20">
        <f>COUNTIF(Z3:Z17,0)</f>
        <v>1</v>
      </c>
      <c r="AA20" s="20"/>
      <c r="AB20" s="20"/>
      <c r="AC20" s="20"/>
      <c r="AD20" s="20"/>
      <c r="AE20" s="20"/>
      <c r="AF20" s="20">
        <f>COUNTIF(AF3:AF17,0)</f>
        <v>0</v>
      </c>
      <c r="AG20" s="20"/>
      <c r="AH20" s="20"/>
      <c r="AI20" s="20"/>
      <c r="AJ20" s="20"/>
      <c r="AK20" s="20"/>
      <c r="AL20" s="20">
        <f>COUNTIF(AL3:AL17,0)</f>
        <v>1</v>
      </c>
      <c r="AM20" s="20"/>
      <c r="AN20" s="20"/>
      <c r="AO20" s="20"/>
      <c r="AP20" s="20"/>
      <c r="AQ20" s="20">
        <f>COUNTIF(AQ3:AQ17,0)</f>
        <v>0</v>
      </c>
      <c r="AR20" s="20"/>
      <c r="AS20" s="20"/>
      <c r="AT20" s="20"/>
      <c r="AU20" s="20"/>
      <c r="AV20" s="20">
        <f>COUNTIF(AV3:AV17,0)</f>
        <v>0</v>
      </c>
      <c r="AW20" s="20"/>
      <c r="AX20" s="20"/>
      <c r="AY20" s="20"/>
      <c r="AZ20" s="20"/>
      <c r="BA20" s="20">
        <f>COUNTIF(BA3:BA17,0)</f>
        <v>0</v>
      </c>
      <c r="BB20" s="20"/>
      <c r="BC20" s="20"/>
      <c r="BD20" s="20"/>
      <c r="BE20" s="20"/>
      <c r="BF20" s="20">
        <f>COUNTIF(BF3:BF17,0)</f>
        <v>2</v>
      </c>
      <c r="BG20" s="20"/>
      <c r="BH20" s="20"/>
      <c r="BI20" s="20"/>
      <c r="BJ20" s="20"/>
      <c r="BK20" s="20">
        <f>COUNTIF(BK3:BK17,0)</f>
        <v>0</v>
      </c>
      <c r="BL20" s="20"/>
      <c r="BM20" s="20"/>
      <c r="BN20" s="20"/>
      <c r="BO20" s="20"/>
      <c r="BP20" s="20">
        <f>COUNTIF(BP3:BP17,0)</f>
        <v>0</v>
      </c>
      <c r="BQ20" s="20"/>
      <c r="BR20" s="20"/>
      <c r="BS20" s="20"/>
      <c r="BT20" s="20"/>
      <c r="BU20" s="20">
        <f>COUNTIF(BU3:BU17,0)</f>
        <v>0</v>
      </c>
      <c r="BV20" s="20"/>
      <c r="BW20" s="20"/>
      <c r="BX20" s="20"/>
      <c r="BY20" s="20"/>
      <c r="BZ20" s="20">
        <f>COUNTIF(BZ3:BZ17,0)</f>
        <v>2</v>
      </c>
      <c r="CA20" s="20"/>
      <c r="CB20" s="20"/>
      <c r="CC20" s="20"/>
      <c r="CD20" s="20"/>
      <c r="CE20" s="20"/>
      <c r="CF20" s="20">
        <f>COUNTIF(CF3:CF17,0)</f>
        <v>0</v>
      </c>
      <c r="CG20" s="20"/>
      <c r="CH20" s="20"/>
      <c r="CI20" s="20"/>
      <c r="CJ20" s="20"/>
      <c r="CK20" s="20">
        <f>COUNTIF(CK3:CK17,0)</f>
        <v>0</v>
      </c>
      <c r="CL20" s="20"/>
      <c r="CM20" s="20"/>
      <c r="CN20" s="20"/>
      <c r="CO20" s="20"/>
      <c r="CP20" s="20">
        <f>COUNTIF(CP3:CP17,0)</f>
        <v>0</v>
      </c>
      <c r="CQ20" s="20"/>
      <c r="CR20" s="20"/>
      <c r="CS20" s="20"/>
      <c r="CT20" s="20"/>
      <c r="CU20" s="20">
        <f>COUNTIF(CU3:CU17,0)</f>
        <v>4</v>
      </c>
      <c r="CV20" s="20"/>
      <c r="CW20" s="20"/>
      <c r="CX20" s="20"/>
      <c r="CY20" s="20">
        <f>COUNTIF(CY3:CY17,0)</f>
        <v>0</v>
      </c>
      <c r="CZ20" s="20">
        <f>COUNTIF(CZ3:CZ17,0)</f>
        <v>0</v>
      </c>
      <c r="DA20" s="20"/>
      <c r="DB20" s="20"/>
      <c r="DC20" s="20"/>
      <c r="DD20" s="20"/>
      <c r="DE20" s="20">
        <f>COUNTIF(DE3:DE17,0)</f>
        <v>2</v>
      </c>
      <c r="DF20" s="20"/>
      <c r="DG20" s="20"/>
      <c r="DH20" s="20"/>
      <c r="DI20" s="20"/>
      <c r="DJ20" s="20">
        <f>COUNTIF(DJ3:DJ17,0)</f>
        <v>2</v>
      </c>
      <c r="DK20" s="20"/>
      <c r="DL20" s="20"/>
      <c r="DM20" s="20"/>
      <c r="DN20" s="20"/>
      <c r="DO20" s="20">
        <f>COUNTIF(DO3:DO17,0)</f>
        <v>0</v>
      </c>
      <c r="DP20" s="20"/>
      <c r="DQ20" s="20"/>
      <c r="DR20" s="20"/>
      <c r="DS20" s="20"/>
      <c r="DT20" s="20"/>
      <c r="DU20" s="20">
        <f>COUNTIF(DU3:DU17,0)</f>
        <v>0</v>
      </c>
      <c r="DV20" s="20"/>
      <c r="DW20" s="20"/>
      <c r="DX20" s="20"/>
      <c r="DY20" s="20"/>
      <c r="DZ20" s="20"/>
      <c r="EA20" s="20">
        <f>COUNTIF(EA3:EA17,0)</f>
        <v>0</v>
      </c>
      <c r="EB20" s="20"/>
      <c r="EC20" s="20"/>
      <c r="ED20" s="20"/>
      <c r="EE20" s="20"/>
      <c r="EF20" s="20"/>
      <c r="EG20" s="20">
        <f>COUNTIF(EG3:EG17,0)</f>
        <v>0</v>
      </c>
      <c r="EH20" s="20"/>
      <c r="EI20" s="20"/>
      <c r="EJ20" s="20"/>
      <c r="EK20" s="20"/>
      <c r="EL20" s="20">
        <f>COUNTIF(EL3:EL17,0)</f>
        <v>0</v>
      </c>
      <c r="EM20" s="20"/>
      <c r="EN20" s="20"/>
      <c r="EO20" s="20"/>
      <c r="EP20" s="20"/>
      <c r="EQ20" s="20">
        <f>COUNTIF(EQ3:EQ17,0)</f>
        <v>2</v>
      </c>
      <c r="ER20" s="20"/>
      <c r="ES20" s="20"/>
      <c r="ET20" s="20"/>
      <c r="EU20" s="20"/>
      <c r="EV20" s="20"/>
      <c r="EW20" s="20">
        <f>COUNTIF(EW3:EW17,0)</f>
        <v>0</v>
      </c>
      <c r="EX20" s="20"/>
      <c r="EY20" s="20"/>
      <c r="EZ20" s="20"/>
      <c r="FA20" s="20"/>
      <c r="FB20" s="20">
        <f>COUNTIF(FB3:FB17,0)</f>
        <v>2</v>
      </c>
      <c r="FC20" s="20"/>
      <c r="FD20" s="20"/>
      <c r="FE20" s="20"/>
      <c r="FF20" s="20"/>
      <c r="FG20" s="20">
        <f>COUNTIF(FG3:FG17,0)</f>
        <v>1</v>
      </c>
      <c r="FH20" s="20"/>
      <c r="FI20" s="20"/>
      <c r="FJ20" s="20"/>
      <c r="FK20" s="20"/>
      <c r="FL20" s="20">
        <f>COUNTIF(FL3:FL17,0)</f>
        <v>0</v>
      </c>
      <c r="FM20" s="20"/>
      <c r="FN20" s="20"/>
      <c r="FO20" s="20"/>
      <c r="FP20" s="20"/>
      <c r="FQ20" s="20">
        <f>COUNTIF(FQ3:FQ17,0)</f>
        <v>0</v>
      </c>
      <c r="FR20" s="20"/>
      <c r="FS20" s="20"/>
      <c r="FT20" s="20"/>
      <c r="FU20" s="20"/>
      <c r="FV20" s="20">
        <f>COUNTIF(FV3:FV17,0)</f>
        <v>0</v>
      </c>
      <c r="FW20" s="20"/>
      <c r="FX20" s="20"/>
      <c r="FY20" s="20"/>
      <c r="FZ20" s="20"/>
      <c r="GA20" s="20">
        <f>COUNTIF(GA3:GA17,0)</f>
        <v>0</v>
      </c>
      <c r="GB20" s="20"/>
      <c r="GC20" s="20"/>
      <c r="GD20" s="20"/>
      <c r="GE20" s="20"/>
      <c r="GF20" s="20">
        <f>COUNTIF(GF3:GF17,0)</f>
        <v>0</v>
      </c>
      <c r="GG20" s="20"/>
      <c r="GH20" s="20"/>
      <c r="GI20" s="20"/>
      <c r="GJ20" s="20"/>
      <c r="GK20" s="20">
        <f>COUNTIF(GK3:GK17,0)</f>
        <v>0</v>
      </c>
      <c r="GL20" s="20"/>
      <c r="GM20" s="20"/>
      <c r="GN20" s="20"/>
      <c r="GO20" s="20"/>
      <c r="GP20" s="20"/>
      <c r="GQ20" s="20">
        <f>COUNTIF(GQ3:GQ17,0)</f>
        <v>0</v>
      </c>
      <c r="GR20" s="20"/>
      <c r="GS20" s="20"/>
      <c r="GT20" s="20"/>
      <c r="GU20" s="20"/>
      <c r="GV20" s="20">
        <f>COUNTIF(GV3:GV17,0)</f>
        <v>0</v>
      </c>
      <c r="GW20" s="20"/>
    </row>
    <row r="21" spans="1:205" x14ac:dyDescent="0.25">
      <c r="A21" s="19" t="s">
        <v>778</v>
      </c>
      <c r="B21" s="19"/>
      <c r="C21" s="19"/>
      <c r="D21" s="19"/>
      <c r="E21" s="19"/>
      <c r="F21" s="19"/>
      <c r="G21" s="19"/>
      <c r="H21" s="20">
        <f>AVERAGE(H3:H17)</f>
        <v>0.41260822510822515</v>
      </c>
      <c r="I21" s="20"/>
      <c r="J21" s="20"/>
      <c r="K21" s="20"/>
      <c r="L21" s="20"/>
      <c r="M21" s="20"/>
      <c r="N21" s="20">
        <f>AVERAGE(N3:N17)</f>
        <v>1</v>
      </c>
      <c r="O21" s="20"/>
      <c r="P21" s="20"/>
      <c r="Q21" s="20"/>
      <c r="R21" s="20"/>
      <c r="S21" s="20"/>
      <c r="T21" s="20">
        <f>AVERAGE(T3:T17)</f>
        <v>0.375</v>
      </c>
      <c r="U21" s="20"/>
      <c r="V21" s="20"/>
      <c r="W21" s="20"/>
      <c r="X21" s="20"/>
      <c r="Y21" s="20"/>
      <c r="Z21" s="20">
        <f>AVERAGE(Z3:Z17)</f>
        <v>0.25</v>
      </c>
      <c r="AA21" s="20"/>
      <c r="AB21" s="20"/>
      <c r="AC21" s="20"/>
      <c r="AD21" s="20"/>
      <c r="AE21" s="20"/>
      <c r="AF21" s="20" t="e">
        <f>AVERAGE(AF3:AF17)</f>
        <v>#DIV/0!</v>
      </c>
      <c r="AG21" s="20"/>
      <c r="AH21" s="20"/>
      <c r="AI21" s="20"/>
      <c r="AJ21" s="20"/>
      <c r="AK21" s="20"/>
      <c r="AL21" s="20">
        <f>AVERAGE(AL3:AL17)</f>
        <v>0.25</v>
      </c>
      <c r="AM21" s="20"/>
      <c r="AN21" s="20"/>
      <c r="AO21" s="20"/>
      <c r="AP21" s="20"/>
      <c r="AQ21" s="20">
        <f>AVERAGE(AQ3:AQ17)</f>
        <v>0.7</v>
      </c>
      <c r="AR21" s="20"/>
      <c r="AS21" s="20"/>
      <c r="AT21" s="20"/>
      <c r="AU21" s="20"/>
      <c r="AV21" s="20">
        <f>AVERAGE(AV3:AV17)</f>
        <v>1</v>
      </c>
      <c r="AW21" s="20"/>
      <c r="AX21" s="20"/>
      <c r="AY21" s="20"/>
      <c r="AZ21" s="20"/>
      <c r="BA21" s="20">
        <f>AVERAGE(BA3:BA17)</f>
        <v>1</v>
      </c>
      <c r="BB21" s="20"/>
      <c r="BC21" s="20"/>
      <c r="BD21" s="20"/>
      <c r="BE21" s="20"/>
      <c r="BF21" s="20">
        <f>AVERAGE(BF3:BF17)</f>
        <v>0.7</v>
      </c>
      <c r="BG21" s="20"/>
      <c r="BH21" s="20"/>
      <c r="BI21" s="20"/>
      <c r="BJ21" s="20"/>
      <c r="BK21" s="20" t="e">
        <f>AVERAGE(BK3:BK17)</f>
        <v>#DIV/0!</v>
      </c>
      <c r="BL21" s="20"/>
      <c r="BM21" s="20"/>
      <c r="BN21" s="20"/>
      <c r="BO21" s="20"/>
      <c r="BP21" s="20">
        <f>AVERAGE(BP3:BP17)</f>
        <v>0.6</v>
      </c>
      <c r="BQ21" s="20"/>
      <c r="BR21" s="20"/>
      <c r="BS21" s="20"/>
      <c r="BT21" s="20"/>
      <c r="BU21" s="20">
        <f>AVERAGE(BU3:BU17)</f>
        <v>1</v>
      </c>
      <c r="BV21" s="20"/>
      <c r="BW21" s="20"/>
      <c r="BX21" s="20"/>
      <c r="BY21" s="20"/>
      <c r="BZ21" s="20">
        <f>AVERAGE(BZ3:BZ17)</f>
        <v>0.81666666666666665</v>
      </c>
      <c r="CA21" s="20"/>
      <c r="CB21" s="20"/>
      <c r="CC21" s="20"/>
      <c r="CD21" s="20"/>
      <c r="CE21" s="20"/>
      <c r="CF21" s="20">
        <f>AVERAGE(CF3:CF17)</f>
        <v>0.95</v>
      </c>
      <c r="CG21" s="20"/>
      <c r="CH21" s="20"/>
      <c r="CI21" s="20"/>
      <c r="CJ21" s="20"/>
      <c r="CK21" s="20">
        <f>AVERAGE(CK3:CK17)</f>
        <v>1</v>
      </c>
      <c r="CL21" s="20"/>
      <c r="CM21" s="20"/>
      <c r="CN21" s="20"/>
      <c r="CO21" s="20"/>
      <c r="CP21" s="20" t="e">
        <f>AVERAGE(CP3:CP17)</f>
        <v>#DIV/0!</v>
      </c>
      <c r="CQ21" s="20"/>
      <c r="CR21" s="20"/>
      <c r="CS21" s="20"/>
      <c r="CT21" s="20"/>
      <c r="CU21" s="20">
        <f>AVERAGE(CU3:CU17)</f>
        <v>0.33333333333333331</v>
      </c>
      <c r="CV21" s="20"/>
      <c r="CW21" s="20"/>
      <c r="CX21" s="20"/>
      <c r="CY21" s="20" t="e">
        <f>AVERAGE(CY3:CY17)</f>
        <v>#DIV/0!</v>
      </c>
      <c r="CZ21" s="20" t="e">
        <f>AVERAGE(CZ3:CZ17)</f>
        <v>#DIV/0!</v>
      </c>
      <c r="DA21" s="20"/>
      <c r="DB21" s="20"/>
      <c r="DC21" s="20"/>
      <c r="DD21" s="20"/>
      <c r="DE21" s="20">
        <f>AVERAGE(DE3:DE17)</f>
        <v>0.8666666666666667</v>
      </c>
      <c r="DF21" s="20"/>
      <c r="DG21" s="20"/>
      <c r="DH21" s="20"/>
      <c r="DI21" s="20"/>
      <c r="DJ21" s="20">
        <f>AVERAGE(DJ3:DJ17)</f>
        <v>0.84615384615384615</v>
      </c>
      <c r="DK21" s="20"/>
      <c r="DL21" s="20"/>
      <c r="DM21" s="20"/>
      <c r="DN21" s="20"/>
      <c r="DO21" s="20">
        <f>AVERAGE(DO3:DO17)</f>
        <v>0.94230769230769229</v>
      </c>
      <c r="DP21" s="20"/>
      <c r="DQ21" s="20"/>
      <c r="DR21" s="20"/>
      <c r="DS21" s="20"/>
      <c r="DT21" s="20"/>
      <c r="DU21" s="20">
        <f>AVERAGE(DU3:DU17)</f>
        <v>0.80913863883675652</v>
      </c>
      <c r="DV21" s="20"/>
      <c r="DW21" s="20"/>
      <c r="DX21" s="20"/>
      <c r="DY21" s="20"/>
      <c r="DZ21" s="20"/>
      <c r="EA21" s="20">
        <f>AVERAGE(EA3:EA17)</f>
        <v>0.875</v>
      </c>
      <c r="EB21" s="20"/>
      <c r="EC21" s="20"/>
      <c r="ED21" s="20"/>
      <c r="EE21" s="20"/>
      <c r="EF21" s="20"/>
      <c r="EG21" s="20">
        <f>AVERAGE(EG3:EG17)</f>
        <v>0.64743589743589736</v>
      </c>
      <c r="EH21" s="20"/>
      <c r="EI21" s="20"/>
      <c r="EJ21" s="20"/>
      <c r="EK21" s="20"/>
      <c r="EL21" s="20">
        <f>AVERAGE(EL3:EL17)</f>
        <v>0.75</v>
      </c>
      <c r="EM21" s="20"/>
      <c r="EN21" s="20"/>
      <c r="EO21" s="20"/>
      <c r="EP21" s="20"/>
      <c r="EQ21" s="20">
        <f>AVERAGE(EQ3:EQ17)</f>
        <v>0.8666666666666667</v>
      </c>
      <c r="ER21" s="20"/>
      <c r="ES21" s="20"/>
      <c r="ET21" s="20"/>
      <c r="EU21" s="20"/>
      <c r="EV21" s="20"/>
      <c r="EW21" s="20">
        <f>AVERAGE(EW3:EW17)</f>
        <v>0.75</v>
      </c>
      <c r="EX21" s="20"/>
      <c r="EY21" s="20"/>
      <c r="EZ21" s="20"/>
      <c r="FA21" s="20"/>
      <c r="FB21" s="20">
        <f>AVERAGE(FB3:FB17)</f>
        <v>0.8666666666666667</v>
      </c>
      <c r="FC21" s="20"/>
      <c r="FD21" s="20"/>
      <c r="FE21" s="20"/>
      <c r="FF21" s="20"/>
      <c r="FG21" s="20">
        <f>AVERAGE(FG3:FG17)</f>
        <v>0.91666666666666663</v>
      </c>
      <c r="FH21" s="20"/>
      <c r="FI21" s="20"/>
      <c r="FJ21" s="20"/>
      <c r="FK21" s="20"/>
      <c r="FL21" s="20">
        <f>AVERAGE(FL3:FL17)</f>
        <v>1</v>
      </c>
      <c r="FM21" s="20"/>
      <c r="FN21" s="20"/>
      <c r="FO21" s="20"/>
      <c r="FP21" s="20"/>
      <c r="FQ21" s="20">
        <f>AVERAGE(FQ3:FQ17)</f>
        <v>1</v>
      </c>
      <c r="FR21" s="20"/>
      <c r="FS21" s="20"/>
      <c r="FT21" s="20"/>
      <c r="FU21" s="20"/>
      <c r="FV21" s="20">
        <f>AVERAGE(FV3:FV17)</f>
        <v>0.75</v>
      </c>
      <c r="FW21" s="20"/>
      <c r="FX21" s="20"/>
      <c r="FY21" s="20"/>
      <c r="FZ21" s="20"/>
      <c r="GA21" s="20">
        <f>AVERAGE(GA3:GA17)</f>
        <v>0.65</v>
      </c>
      <c r="GB21" s="20"/>
      <c r="GC21" s="20"/>
      <c r="GD21" s="20"/>
      <c r="GE21" s="20"/>
      <c r="GF21" s="20">
        <f>AVERAGE(GF3:GF17)</f>
        <v>0.41666666666666669</v>
      </c>
      <c r="GG21" s="20"/>
      <c r="GH21" s="20"/>
      <c r="GI21" s="20"/>
      <c r="GJ21" s="20"/>
      <c r="GK21" s="20" t="e">
        <f>AVERAGE(GK3:GK17)</f>
        <v>#DIV/0!</v>
      </c>
      <c r="GL21" s="20"/>
      <c r="GM21" s="20"/>
      <c r="GN21" s="20"/>
      <c r="GO21" s="20"/>
      <c r="GP21" s="20"/>
      <c r="GQ21" s="20">
        <f>AVERAGE(GQ3:GQ17)</f>
        <v>0.92896027223594169</v>
      </c>
      <c r="GR21" s="20"/>
      <c r="GS21" s="20"/>
      <c r="GT21" s="20"/>
      <c r="GU21" s="20"/>
      <c r="GV21" s="20">
        <f>AVERAGE(GV3:GV17)</f>
        <v>0.68333333333333335</v>
      </c>
      <c r="GW21" s="20"/>
    </row>
    <row r="22" spans="1:205" x14ac:dyDescent="0.25">
      <c r="A22" s="19" t="s">
        <v>1318</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20">
        <f>AVERAGE(GW3:GW17)</f>
        <v>81.243715498435591</v>
      </c>
    </row>
    <row r="23" spans="1:205" x14ac:dyDescent="0.25">
      <c r="A23" s="19" t="s">
        <v>1013</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20">
        <f>COUNTIF(GW3:GW17,"&lt;75")</f>
        <v>4</v>
      </c>
    </row>
    <row r="24" spans="1:205" x14ac:dyDescent="0.25">
      <c r="A24" s="19" t="s">
        <v>949</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20">
        <f>COUNTIF(GW3:GW17,"&gt;75")</f>
        <v>11</v>
      </c>
    </row>
    <row r="25" spans="1:205" x14ac:dyDescent="0.25">
      <c r="A25" s="19" t="s">
        <v>783</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20">
        <f>COUNTIF(GW3:GW17, "&gt;80")</f>
        <v>8</v>
      </c>
    </row>
    <row r="26" spans="1:205" x14ac:dyDescent="0.25">
      <c r="A26" s="19" t="s">
        <v>784</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20">
        <f>COUNTIF(GW3:GW17, "&gt;90")</f>
        <v>1</v>
      </c>
    </row>
  </sheetData>
  <mergeCells count="13">
    <mergeCell ref="CL1:CU1"/>
    <mergeCell ref="C1:H1"/>
    <mergeCell ref="I1:AL1"/>
    <mergeCell ref="AM1:BA1"/>
    <mergeCell ref="BB1:BZ1"/>
    <mergeCell ref="CA1:CK1"/>
    <mergeCell ref="GR1:GV1"/>
    <mergeCell ref="CV1:CZ1"/>
    <mergeCell ref="DA1:EL1"/>
    <mergeCell ref="EM1:EW1"/>
    <mergeCell ref="EX1:FQ1"/>
    <mergeCell ref="FR1:GK1"/>
    <mergeCell ref="GL1:GQ1"/>
  </mergeCells>
  <conditionalFormatting sqref="B3">
    <cfRule type="containsText" dxfId="0" priority="1" operator="containsText" text="www1">
      <formula>NOT(ISERROR(SEARCH("www1",B3)))</formula>
    </cfRule>
  </conditionalFormatting>
  <hyperlinks>
    <hyperlink ref="B3" r:id="rId1"/>
    <hyperlink ref="B4" r:id="rId2"/>
    <hyperlink ref="B5" r:id="rId3"/>
    <hyperlink ref="B13" r:id="rId4"/>
    <hyperlink ref="B14" r:id="rId5"/>
  </hyperlinks>
  <pageMargins left="0.7" right="0.7" top="0.75" bottom="0.75" header="0.3" footer="0.3"/>
  <pageSetup orientation="portrait" horizontalDpi="1200" verticalDpi="12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topLeftCell="C6" workbookViewId="0">
      <selection activeCell="E6" sqref="E6"/>
    </sheetView>
  </sheetViews>
  <sheetFormatPr defaultColWidth="8.85546875" defaultRowHeight="15" x14ac:dyDescent="0.25"/>
  <cols>
    <col min="1" max="1" width="28.42578125" style="4" customWidth="1"/>
    <col min="2" max="2" width="89.140625" style="5" customWidth="1"/>
    <col min="3" max="3" width="112.42578125" customWidth="1"/>
  </cols>
  <sheetData>
    <row r="1" spans="1:5" x14ac:dyDescent="0.25">
      <c r="A1" s="4" t="s">
        <v>653</v>
      </c>
    </row>
    <row r="3" spans="1:5" ht="42.75" customHeight="1" x14ac:dyDescent="0.25">
      <c r="A3" s="6" t="s">
        <v>350</v>
      </c>
      <c r="B3" s="34" t="s">
        <v>722</v>
      </c>
      <c r="C3" s="34"/>
    </row>
    <row r="4" spans="1:5" ht="42.75" customHeight="1" x14ac:dyDescent="0.25">
      <c r="A4" s="6" t="s">
        <v>654</v>
      </c>
      <c r="B4" s="14" t="s">
        <v>655</v>
      </c>
      <c r="C4" s="14" t="s">
        <v>656</v>
      </c>
      <c r="D4" t="s">
        <v>657</v>
      </c>
      <c r="E4" t="s">
        <v>658</v>
      </c>
    </row>
    <row r="5" spans="1:5" ht="81.75" customHeight="1" x14ac:dyDescent="0.25">
      <c r="A5" s="4" t="s">
        <v>351</v>
      </c>
      <c r="B5" s="2" t="s">
        <v>204</v>
      </c>
      <c r="C5" t="s">
        <v>659</v>
      </c>
      <c r="D5" t="s">
        <v>660</v>
      </c>
      <c r="E5" s="2" t="s">
        <v>205</v>
      </c>
    </row>
    <row r="6" spans="1:5" x14ac:dyDescent="0.25">
      <c r="A6" s="4" t="s">
        <v>661</v>
      </c>
      <c r="B6" s="2" t="s">
        <v>662</v>
      </c>
      <c r="C6" t="s">
        <v>663</v>
      </c>
      <c r="D6" t="s">
        <v>664</v>
      </c>
      <c r="E6" t="s">
        <v>208</v>
      </c>
    </row>
    <row r="7" spans="1:5" s="9" customFormat="1" ht="45" x14ac:dyDescent="0.25">
      <c r="A7" s="7" t="s">
        <v>665</v>
      </c>
      <c r="B7" s="2" t="s">
        <v>210</v>
      </c>
      <c r="C7" s="8" t="s">
        <v>666</v>
      </c>
      <c r="D7" s="9" t="s">
        <v>667</v>
      </c>
      <c r="E7" s="9" t="s">
        <v>211</v>
      </c>
    </row>
    <row r="8" spans="1:5" s="9" customFormat="1" ht="45" x14ac:dyDescent="0.25">
      <c r="A8" s="7" t="s">
        <v>668</v>
      </c>
      <c r="B8" s="2" t="s">
        <v>789</v>
      </c>
      <c r="C8" s="8" t="s">
        <v>669</v>
      </c>
      <c r="D8" s="9" t="s">
        <v>670</v>
      </c>
      <c r="E8" s="9" t="s">
        <v>213</v>
      </c>
    </row>
    <row r="9" spans="1:5" s="9" customFormat="1" ht="45" x14ac:dyDescent="0.25">
      <c r="A9" s="7" t="s">
        <v>671</v>
      </c>
      <c r="B9" s="2" t="s">
        <v>672</v>
      </c>
      <c r="C9" s="8" t="s">
        <v>673</v>
      </c>
      <c r="D9" s="9" t="s">
        <v>674</v>
      </c>
      <c r="E9" s="9" t="s">
        <v>215</v>
      </c>
    </row>
    <row r="10" spans="1:5" s="9" customFormat="1" ht="45" x14ac:dyDescent="0.25">
      <c r="A10" s="7" t="s">
        <v>675</v>
      </c>
      <c r="B10" s="2" t="s">
        <v>790</v>
      </c>
      <c r="C10" s="8" t="s">
        <v>676</v>
      </c>
      <c r="D10" s="9" t="s">
        <v>677</v>
      </c>
      <c r="E10" s="9" t="s">
        <v>217</v>
      </c>
    </row>
    <row r="11" spans="1:5" s="9" customFormat="1" ht="409.5" x14ac:dyDescent="0.25">
      <c r="A11" s="7" t="s">
        <v>38</v>
      </c>
      <c r="B11" s="2" t="s">
        <v>791</v>
      </c>
      <c r="C11" s="8" t="s">
        <v>678</v>
      </c>
      <c r="D11" s="8" t="s">
        <v>679</v>
      </c>
      <c r="E11" s="9" t="s">
        <v>218</v>
      </c>
    </row>
    <row r="12" spans="1:5" s="9" customFormat="1" x14ac:dyDescent="0.25">
      <c r="A12" s="7" t="s">
        <v>43</v>
      </c>
      <c r="B12" s="2" t="s">
        <v>680</v>
      </c>
      <c r="C12" s="8" t="s">
        <v>678</v>
      </c>
      <c r="D12" s="9" t="s">
        <v>681</v>
      </c>
      <c r="E12" s="9" t="s">
        <v>220</v>
      </c>
    </row>
    <row r="13" spans="1:5" s="9" customFormat="1" x14ac:dyDescent="0.25">
      <c r="A13" s="7" t="s">
        <v>48</v>
      </c>
      <c r="B13" s="2" t="s">
        <v>682</v>
      </c>
      <c r="C13" s="8" t="s">
        <v>678</v>
      </c>
      <c r="D13" s="9" t="s">
        <v>683</v>
      </c>
      <c r="E13" s="9" t="s">
        <v>222</v>
      </c>
    </row>
    <row r="14" spans="1:5" s="9" customFormat="1" x14ac:dyDescent="0.25">
      <c r="A14" s="7" t="s">
        <v>53</v>
      </c>
      <c r="B14" s="2" t="s">
        <v>684</v>
      </c>
      <c r="C14" s="8" t="s">
        <v>678</v>
      </c>
      <c r="D14" s="9" t="s">
        <v>685</v>
      </c>
      <c r="E14" s="9" t="s">
        <v>224</v>
      </c>
    </row>
    <row r="15" spans="1:5" s="9" customFormat="1" x14ac:dyDescent="0.25">
      <c r="A15" s="7" t="s">
        <v>686</v>
      </c>
      <c r="B15" s="2" t="s">
        <v>687</v>
      </c>
      <c r="C15" s="8" t="s">
        <v>688</v>
      </c>
      <c r="D15" s="9" t="s">
        <v>689</v>
      </c>
      <c r="E15" s="9" t="s">
        <v>226</v>
      </c>
    </row>
    <row r="16" spans="1:5" s="9" customFormat="1" x14ac:dyDescent="0.25">
      <c r="A16" s="7" t="s">
        <v>63</v>
      </c>
      <c r="B16" s="2" t="s">
        <v>792</v>
      </c>
      <c r="C16" s="8" t="s">
        <v>678</v>
      </c>
      <c r="D16" s="9" t="s">
        <v>690</v>
      </c>
      <c r="E16" s="9" t="s">
        <v>227</v>
      </c>
    </row>
    <row r="17" spans="1:5" s="9" customFormat="1" x14ac:dyDescent="0.25">
      <c r="A17" s="7" t="s">
        <v>68</v>
      </c>
      <c r="B17" s="2" t="s">
        <v>691</v>
      </c>
      <c r="C17" s="8" t="s">
        <v>678</v>
      </c>
      <c r="D17" s="9" t="s">
        <v>692</v>
      </c>
      <c r="E17" s="9" t="s">
        <v>229</v>
      </c>
    </row>
    <row r="18" spans="1:5" s="9" customFormat="1" x14ac:dyDescent="0.25">
      <c r="A18" s="7" t="s">
        <v>73</v>
      </c>
      <c r="B18" s="20" t="s">
        <v>793</v>
      </c>
      <c r="C18" s="8" t="s">
        <v>688</v>
      </c>
      <c r="D18" s="9" t="s">
        <v>693</v>
      </c>
      <c r="E18" s="9" t="s">
        <v>231</v>
      </c>
    </row>
    <row r="19" spans="1:5" s="9" customFormat="1" ht="45" x14ac:dyDescent="0.25">
      <c r="A19" s="7" t="s">
        <v>694</v>
      </c>
      <c r="B19" s="20" t="s">
        <v>794</v>
      </c>
      <c r="C19" s="8" t="s">
        <v>695</v>
      </c>
      <c r="E19" s="9" t="s">
        <v>234</v>
      </c>
    </row>
    <row r="20" spans="1:5" s="9" customFormat="1" x14ac:dyDescent="0.25">
      <c r="A20" s="7" t="s">
        <v>696</v>
      </c>
      <c r="B20" s="2" t="s">
        <v>795</v>
      </c>
      <c r="C20" s="8" t="s">
        <v>688</v>
      </c>
      <c r="D20" s="9" t="s">
        <v>697</v>
      </c>
      <c r="E20" s="9" t="s">
        <v>236</v>
      </c>
    </row>
    <row r="21" spans="1:5" s="9" customFormat="1" x14ac:dyDescent="0.25">
      <c r="A21" s="7" t="s">
        <v>89</v>
      </c>
      <c r="B21" s="2" t="s">
        <v>698</v>
      </c>
      <c r="C21" s="8" t="s">
        <v>688</v>
      </c>
      <c r="D21" s="9" t="s">
        <v>699</v>
      </c>
      <c r="E21" s="9" t="s">
        <v>238</v>
      </c>
    </row>
    <row r="22" spans="1:5" s="9" customFormat="1" x14ac:dyDescent="0.25">
      <c r="A22" s="7" t="s">
        <v>700</v>
      </c>
      <c r="B22" s="2" t="s">
        <v>701</v>
      </c>
      <c r="C22" s="8" t="s">
        <v>688</v>
      </c>
      <c r="D22" s="9" t="s">
        <v>702</v>
      </c>
      <c r="E22" s="9" t="s">
        <v>240</v>
      </c>
    </row>
    <row r="23" spans="1:5" s="9" customFormat="1" ht="45" x14ac:dyDescent="0.25">
      <c r="A23" s="7" t="s">
        <v>703</v>
      </c>
      <c r="B23" s="2" t="s">
        <v>704</v>
      </c>
      <c r="C23" s="8" t="s">
        <v>705</v>
      </c>
      <c r="D23" s="9" t="s">
        <v>706</v>
      </c>
      <c r="E23" t="s">
        <v>242</v>
      </c>
    </row>
    <row r="24" spans="1:5" ht="30" x14ac:dyDescent="0.25">
      <c r="A24" s="13" t="s">
        <v>104</v>
      </c>
      <c r="B24" s="5" t="s">
        <v>707</v>
      </c>
      <c r="C24" s="8" t="s">
        <v>708</v>
      </c>
      <c r="D24" s="9" t="s">
        <v>709</v>
      </c>
      <c r="E24" t="s">
        <v>244</v>
      </c>
    </row>
    <row r="25" spans="1:5" x14ac:dyDescent="0.25">
      <c r="A25" s="13" t="s">
        <v>109</v>
      </c>
      <c r="B25" s="5" t="s">
        <v>710</v>
      </c>
      <c r="C25" s="8" t="s">
        <v>688</v>
      </c>
      <c r="E25" t="s">
        <v>246</v>
      </c>
    </row>
    <row r="26" spans="1:5" x14ac:dyDescent="0.25">
      <c r="A26" s="13" t="s">
        <v>114</v>
      </c>
      <c r="B26" s="5" t="s">
        <v>711</v>
      </c>
      <c r="C26" s="8" t="s">
        <v>688</v>
      </c>
      <c r="D26" s="9" t="s">
        <v>712</v>
      </c>
      <c r="E26" t="s">
        <v>248</v>
      </c>
    </row>
    <row r="27" spans="1:5" ht="45" x14ac:dyDescent="0.25">
      <c r="A27" s="13" t="s">
        <v>119</v>
      </c>
      <c r="B27" s="5" t="s">
        <v>713</v>
      </c>
      <c r="C27" s="8" t="s">
        <v>714</v>
      </c>
      <c r="D27" s="9" t="s">
        <v>715</v>
      </c>
      <c r="E27" t="s">
        <v>249</v>
      </c>
    </row>
    <row r="28" spans="1:5" ht="30" x14ac:dyDescent="0.25">
      <c r="A28" s="13" t="s">
        <v>125</v>
      </c>
      <c r="B28" s="5" t="s">
        <v>716</v>
      </c>
      <c r="C28" s="8" t="s">
        <v>717</v>
      </c>
      <c r="D28" s="9" t="s">
        <v>718</v>
      </c>
      <c r="E28" t="s">
        <v>251</v>
      </c>
    </row>
    <row r="29" spans="1:5" ht="30" x14ac:dyDescent="0.25">
      <c r="A29" s="13" t="s">
        <v>131</v>
      </c>
      <c r="B29" s="5" t="s">
        <v>719</v>
      </c>
      <c r="C29" s="8" t="s">
        <v>720</v>
      </c>
      <c r="D29" s="9" t="s">
        <v>721</v>
      </c>
      <c r="E29" t="s">
        <v>253</v>
      </c>
    </row>
    <row r="30" spans="1:5" ht="45" x14ac:dyDescent="0.25">
      <c r="A30" s="13" t="s">
        <v>137</v>
      </c>
      <c r="B30" s="5" t="s">
        <v>796</v>
      </c>
      <c r="C30" s="8" t="s">
        <v>678</v>
      </c>
      <c r="D30" s="9" t="s">
        <v>723</v>
      </c>
      <c r="E30" t="s">
        <v>255</v>
      </c>
    </row>
    <row r="31" spans="1:5" x14ac:dyDescent="0.25">
      <c r="A31" s="13" t="s">
        <v>142</v>
      </c>
      <c r="B31" s="5" t="s">
        <v>797</v>
      </c>
      <c r="C31" s="8" t="s">
        <v>688</v>
      </c>
      <c r="D31" s="9" t="s">
        <v>724</v>
      </c>
      <c r="E31" t="s">
        <v>256</v>
      </c>
    </row>
    <row r="32" spans="1:5" ht="30" x14ac:dyDescent="0.25">
      <c r="A32" s="13" t="s">
        <v>725</v>
      </c>
      <c r="B32" s="5" t="s">
        <v>798</v>
      </c>
      <c r="C32" s="8" t="s">
        <v>688</v>
      </c>
      <c r="D32" s="9" t="s">
        <v>726</v>
      </c>
      <c r="E32" t="s">
        <v>258</v>
      </c>
    </row>
    <row r="33" spans="1:5" ht="60" x14ac:dyDescent="0.25">
      <c r="A33" s="16" t="s">
        <v>153</v>
      </c>
      <c r="B33" s="5" t="s">
        <v>731</v>
      </c>
      <c r="C33" s="8" t="s">
        <v>688</v>
      </c>
      <c r="D33" s="9" t="s">
        <v>732</v>
      </c>
      <c r="E33" t="s">
        <v>260</v>
      </c>
    </row>
    <row r="34" spans="1:5" ht="45" x14ac:dyDescent="0.25">
      <c r="A34" s="17" t="s">
        <v>156</v>
      </c>
      <c r="B34" s="5" t="s">
        <v>733</v>
      </c>
      <c r="C34" s="8" t="s">
        <v>688</v>
      </c>
      <c r="D34" s="9" t="s">
        <v>734</v>
      </c>
      <c r="E34" t="s">
        <v>262</v>
      </c>
    </row>
    <row r="35" spans="1:5" ht="30" x14ac:dyDescent="0.25">
      <c r="A35" s="17" t="s">
        <v>161</v>
      </c>
      <c r="B35" s="5" t="s">
        <v>736</v>
      </c>
      <c r="C35" s="8" t="s">
        <v>688</v>
      </c>
      <c r="D35" s="9" t="s">
        <v>735</v>
      </c>
      <c r="E35" t="s">
        <v>264</v>
      </c>
    </row>
    <row r="36" spans="1:5" ht="45" x14ac:dyDescent="0.25">
      <c r="A36" s="17" t="s">
        <v>166</v>
      </c>
      <c r="B36" s="5" t="s">
        <v>737</v>
      </c>
      <c r="C36" s="8" t="s">
        <v>688</v>
      </c>
      <c r="D36" s="9" t="s">
        <v>738</v>
      </c>
      <c r="E36" t="s">
        <v>265</v>
      </c>
    </row>
    <row r="37" spans="1:5" x14ac:dyDescent="0.25">
      <c r="A37" s="17" t="s">
        <v>171</v>
      </c>
      <c r="B37" s="5" t="s">
        <v>741</v>
      </c>
      <c r="C37" s="8" t="s">
        <v>678</v>
      </c>
      <c r="D37" s="9" t="s">
        <v>742</v>
      </c>
      <c r="E37" t="s">
        <v>267</v>
      </c>
    </row>
    <row r="38" spans="1:5" ht="30" x14ac:dyDescent="0.25">
      <c r="A38" s="18" t="s">
        <v>743</v>
      </c>
      <c r="B38" s="5" t="s">
        <v>744</v>
      </c>
      <c r="C38" s="8" t="s">
        <v>678</v>
      </c>
      <c r="D38" s="9" t="s">
        <v>745</v>
      </c>
      <c r="E38" t="s">
        <v>269</v>
      </c>
    </row>
    <row r="39" spans="1:5" ht="30" x14ac:dyDescent="0.25">
      <c r="A39" s="18" t="s">
        <v>746</v>
      </c>
      <c r="B39" s="5" t="s">
        <v>747</v>
      </c>
      <c r="C39" s="8" t="s">
        <v>678</v>
      </c>
      <c r="D39" s="9" t="s">
        <v>748</v>
      </c>
      <c r="E39" t="s">
        <v>271</v>
      </c>
    </row>
    <row r="40" spans="1:5" ht="45" x14ac:dyDescent="0.25">
      <c r="A40" s="18" t="s">
        <v>749</v>
      </c>
      <c r="B40" s="5" t="s">
        <v>750</v>
      </c>
      <c r="C40" s="8" t="s">
        <v>688</v>
      </c>
      <c r="D40" s="9" t="s">
        <v>751</v>
      </c>
      <c r="E40" t="s">
        <v>273</v>
      </c>
    </row>
    <row r="41" spans="1:5" ht="30" x14ac:dyDescent="0.25">
      <c r="A41" s="18" t="s">
        <v>752</v>
      </c>
      <c r="B41" s="5" t="s">
        <v>754</v>
      </c>
      <c r="C41" s="8" t="s">
        <v>1319</v>
      </c>
      <c r="E41" t="s">
        <v>275</v>
      </c>
    </row>
    <row r="42" spans="1:5" ht="45" x14ac:dyDescent="0.25">
      <c r="A42" s="18" t="s">
        <v>753</v>
      </c>
      <c r="B42" s="5" t="s">
        <v>788</v>
      </c>
      <c r="C42" s="8" t="s">
        <v>678</v>
      </c>
      <c r="D42" s="9" t="s">
        <v>755</v>
      </c>
      <c r="E42" t="s">
        <v>276</v>
      </c>
    </row>
    <row r="43" spans="1:5" x14ac:dyDescent="0.25">
      <c r="B43" s="4"/>
      <c r="C43" s="4"/>
    </row>
    <row r="44" spans="1:5" x14ac:dyDescent="0.25">
      <c r="B44" s="4"/>
      <c r="C44" s="4"/>
    </row>
    <row r="45" spans="1:5" x14ac:dyDescent="0.25">
      <c r="B45" s="4"/>
      <c r="C45" s="4"/>
    </row>
    <row r="46" spans="1:5" x14ac:dyDescent="0.25">
      <c r="B46" s="4"/>
      <c r="C46" s="4"/>
    </row>
    <row r="47" spans="1:5" x14ac:dyDescent="0.25">
      <c r="B47" s="4"/>
      <c r="C47" s="4"/>
    </row>
    <row r="48" spans="1:5" x14ac:dyDescent="0.25">
      <c r="B48" s="4"/>
      <c r="C48" s="4"/>
    </row>
    <row r="49" spans="2:3" x14ac:dyDescent="0.25">
      <c r="B49" s="4"/>
      <c r="C49" s="4"/>
    </row>
    <row r="50" spans="2:3" x14ac:dyDescent="0.25">
      <c r="B50" s="4"/>
      <c r="C50" s="4"/>
    </row>
    <row r="51" spans="2:3" x14ac:dyDescent="0.25">
      <c r="B51" s="4"/>
      <c r="C51" s="4"/>
    </row>
    <row r="52" spans="2:3" x14ac:dyDescent="0.25">
      <c r="B52" s="4"/>
      <c r="C52" s="4"/>
    </row>
    <row r="53" spans="2:3" x14ac:dyDescent="0.25">
      <c r="B53" s="4"/>
      <c r="C53" s="4"/>
    </row>
    <row r="54" spans="2:3" x14ac:dyDescent="0.25">
      <c r="B54" s="4"/>
      <c r="C54" s="4"/>
    </row>
    <row r="55" spans="2:3" x14ac:dyDescent="0.25">
      <c r="B55" s="4"/>
      <c r="C55" s="4"/>
    </row>
    <row r="56" spans="2:3" x14ac:dyDescent="0.25">
      <c r="B56" s="4"/>
      <c r="C56" s="4"/>
    </row>
    <row r="57" spans="2:3" x14ac:dyDescent="0.25">
      <c r="B57" s="4"/>
      <c r="C57" s="4"/>
    </row>
    <row r="58" spans="2:3" x14ac:dyDescent="0.25">
      <c r="B58" s="4"/>
      <c r="C58" s="4"/>
    </row>
    <row r="59" spans="2:3" x14ac:dyDescent="0.25">
      <c r="B59" s="4"/>
      <c r="C59" s="4"/>
    </row>
    <row r="60" spans="2:3" x14ac:dyDescent="0.25">
      <c r="B60" s="4"/>
      <c r="C60" s="4"/>
    </row>
    <row r="61" spans="2:3" x14ac:dyDescent="0.25">
      <c r="B61" s="4"/>
      <c r="C61" s="4"/>
    </row>
    <row r="62" spans="2:3" x14ac:dyDescent="0.25">
      <c r="B62" s="4"/>
      <c r="C62" s="4"/>
    </row>
    <row r="63" spans="2:3" x14ac:dyDescent="0.25">
      <c r="B63" s="4"/>
      <c r="C63" s="4"/>
    </row>
    <row r="64" spans="2:3" x14ac:dyDescent="0.25">
      <c r="B64" s="4"/>
      <c r="C64" s="4"/>
    </row>
    <row r="65" spans="2:3" x14ac:dyDescent="0.25">
      <c r="B65" s="4"/>
      <c r="C65" s="4"/>
    </row>
    <row r="66" spans="2:3" x14ac:dyDescent="0.25">
      <c r="B66" s="4"/>
      <c r="C66" s="4"/>
    </row>
    <row r="67" spans="2:3" x14ac:dyDescent="0.25">
      <c r="B67" s="4"/>
      <c r="C67" s="4"/>
    </row>
    <row r="68" spans="2:3" x14ac:dyDescent="0.25">
      <c r="B68" s="4"/>
      <c r="C68" s="4"/>
    </row>
    <row r="69" spans="2:3" x14ac:dyDescent="0.25">
      <c r="B69" s="4"/>
      <c r="C69" s="4"/>
    </row>
    <row r="70" spans="2:3" x14ac:dyDescent="0.25">
      <c r="B70" s="4"/>
      <c r="C70" s="4"/>
    </row>
    <row r="71" spans="2:3" x14ac:dyDescent="0.25">
      <c r="B71" s="4"/>
      <c r="C71" s="4"/>
    </row>
    <row r="72" spans="2:3" x14ac:dyDescent="0.25">
      <c r="B72" s="4"/>
      <c r="C72" s="4"/>
    </row>
    <row r="73" spans="2:3" x14ac:dyDescent="0.25">
      <c r="B73" s="4"/>
      <c r="C73" s="4"/>
    </row>
    <row r="74" spans="2:3" x14ac:dyDescent="0.25">
      <c r="B74" s="4"/>
      <c r="C74" s="4"/>
    </row>
    <row r="75" spans="2:3" x14ac:dyDescent="0.25">
      <c r="B75" s="4"/>
      <c r="C75" s="4"/>
    </row>
    <row r="76" spans="2:3" x14ac:dyDescent="0.25">
      <c r="B76" s="4"/>
      <c r="C76" s="4"/>
    </row>
    <row r="77" spans="2:3" x14ac:dyDescent="0.25">
      <c r="B77" s="4"/>
      <c r="C77" s="4"/>
    </row>
    <row r="78" spans="2:3" x14ac:dyDescent="0.25">
      <c r="B78" s="4"/>
      <c r="C78" s="4"/>
    </row>
    <row r="79" spans="2:3" x14ac:dyDescent="0.25">
      <c r="B79" s="4"/>
      <c r="C79" s="4"/>
    </row>
    <row r="80" spans="2:3" x14ac:dyDescent="0.25">
      <c r="B80" s="4"/>
      <c r="C80" s="4"/>
    </row>
    <row r="81" spans="1:3" x14ac:dyDescent="0.25">
      <c r="B81" s="4"/>
      <c r="C81" s="4"/>
    </row>
    <row r="82" spans="1:3" x14ac:dyDescent="0.25">
      <c r="B82" s="4"/>
      <c r="C82" s="4"/>
    </row>
    <row r="83" spans="1:3" x14ac:dyDescent="0.25">
      <c r="B83" s="4"/>
      <c r="C83" s="4"/>
    </row>
    <row r="84" spans="1:3" x14ac:dyDescent="0.25">
      <c r="B84" s="4"/>
      <c r="C84" s="4"/>
    </row>
    <row r="85" spans="1:3" x14ac:dyDescent="0.25">
      <c r="A85" s="33"/>
    </row>
    <row r="86" spans="1:3" x14ac:dyDescent="0.25">
      <c r="A86" s="33"/>
    </row>
    <row r="87" spans="1:3" x14ac:dyDescent="0.25">
      <c r="A87" s="33"/>
    </row>
    <row r="88" spans="1:3" x14ac:dyDescent="0.25">
      <c r="A88" s="33"/>
    </row>
    <row r="89" spans="1:3" x14ac:dyDescent="0.25">
      <c r="A89" s="33"/>
    </row>
    <row r="90" spans="1:3" x14ac:dyDescent="0.25">
      <c r="A90" s="33"/>
    </row>
    <row r="91" spans="1:3" x14ac:dyDescent="0.25">
      <c r="A91" s="33"/>
    </row>
    <row r="92" spans="1:3" x14ac:dyDescent="0.25">
      <c r="A92" s="33"/>
    </row>
    <row r="93" spans="1:3" x14ac:dyDescent="0.25">
      <c r="A93" s="33"/>
    </row>
    <row r="94" spans="1:3" x14ac:dyDescent="0.25">
      <c r="A94" s="33"/>
    </row>
    <row r="95" spans="1:3" x14ac:dyDescent="0.25">
      <c r="A95" s="33"/>
    </row>
    <row r="96" spans="1:3" x14ac:dyDescent="0.25">
      <c r="A96" s="33"/>
    </row>
    <row r="97" spans="1:1" x14ac:dyDescent="0.25">
      <c r="A97" s="33"/>
    </row>
    <row r="98" spans="1:1" x14ac:dyDescent="0.25">
      <c r="A98" s="33"/>
    </row>
    <row r="99" spans="1:1" x14ac:dyDescent="0.25">
      <c r="A99" s="33"/>
    </row>
    <row r="100" spans="1:1" x14ac:dyDescent="0.25">
      <c r="A100" s="33"/>
    </row>
    <row r="101" spans="1:1" x14ac:dyDescent="0.25">
      <c r="A101" s="33"/>
    </row>
    <row r="102" spans="1:1" x14ac:dyDescent="0.25">
      <c r="A102" s="33"/>
    </row>
    <row r="103" spans="1:1" x14ac:dyDescent="0.25">
      <c r="A103" s="33"/>
    </row>
    <row r="104" spans="1:1" x14ac:dyDescent="0.25">
      <c r="A104" s="33"/>
    </row>
    <row r="105" spans="1:1" x14ac:dyDescent="0.25">
      <c r="A105" s="33"/>
    </row>
    <row r="106" spans="1:1" x14ac:dyDescent="0.25">
      <c r="A106" s="33"/>
    </row>
    <row r="107" spans="1:1" x14ac:dyDescent="0.25">
      <c r="A107" s="33"/>
    </row>
    <row r="108" spans="1:1" x14ac:dyDescent="0.25">
      <c r="A108" s="33"/>
    </row>
    <row r="109" spans="1:1" x14ac:dyDescent="0.25">
      <c r="A109" s="33"/>
    </row>
    <row r="110" spans="1:1" x14ac:dyDescent="0.25">
      <c r="A110" s="33"/>
    </row>
    <row r="111" spans="1:1" x14ac:dyDescent="0.25">
      <c r="A111" s="33"/>
    </row>
    <row r="112" spans="1:1" x14ac:dyDescent="0.25">
      <c r="A112" s="33"/>
    </row>
    <row r="113" spans="1:1" x14ac:dyDescent="0.25">
      <c r="A113" s="33"/>
    </row>
    <row r="114" spans="1:1" x14ac:dyDescent="0.25">
      <c r="A114" s="33"/>
    </row>
    <row r="115" spans="1:1" x14ac:dyDescent="0.25">
      <c r="A115" s="33"/>
    </row>
    <row r="116" spans="1:1" x14ac:dyDescent="0.25">
      <c r="A116" s="33"/>
    </row>
    <row r="117" spans="1:1" x14ac:dyDescent="0.25">
      <c r="A117" s="33"/>
    </row>
    <row r="118" spans="1:1" x14ac:dyDescent="0.25">
      <c r="A118" s="33"/>
    </row>
    <row r="119" spans="1:1" x14ac:dyDescent="0.25">
      <c r="A119" s="33"/>
    </row>
    <row r="120" spans="1:1" x14ac:dyDescent="0.25">
      <c r="A120" s="33"/>
    </row>
    <row r="121" spans="1:1" x14ac:dyDescent="0.25">
      <c r="A121" s="33"/>
    </row>
    <row r="122" spans="1:1" x14ac:dyDescent="0.25">
      <c r="A122" s="33"/>
    </row>
    <row r="123" spans="1:1" x14ac:dyDescent="0.25">
      <c r="A123" s="33"/>
    </row>
    <row r="124" spans="1:1" x14ac:dyDescent="0.25">
      <c r="A124" s="33"/>
    </row>
    <row r="125" spans="1:1" x14ac:dyDescent="0.25">
      <c r="A125" s="33"/>
    </row>
    <row r="126" spans="1:1" x14ac:dyDescent="0.25">
      <c r="A126" s="33"/>
    </row>
    <row r="127" spans="1:1" x14ac:dyDescent="0.25">
      <c r="A127" s="33"/>
    </row>
    <row r="128" spans="1:1" x14ac:dyDescent="0.25">
      <c r="A128" s="33"/>
    </row>
    <row r="129" spans="1:1" x14ac:dyDescent="0.25">
      <c r="A129" s="33"/>
    </row>
    <row r="130" spans="1:1" x14ac:dyDescent="0.25">
      <c r="A130" s="33"/>
    </row>
    <row r="131" spans="1:1" x14ac:dyDescent="0.25">
      <c r="A131" s="33"/>
    </row>
    <row r="132" spans="1:1" x14ac:dyDescent="0.25">
      <c r="A132" s="33"/>
    </row>
    <row r="133" spans="1:1" x14ac:dyDescent="0.25">
      <c r="A133" s="33"/>
    </row>
    <row r="134" spans="1:1" x14ac:dyDescent="0.25">
      <c r="A134" s="33"/>
    </row>
    <row r="135" spans="1:1" x14ac:dyDescent="0.25">
      <c r="A135" s="33"/>
    </row>
    <row r="136" spans="1:1" x14ac:dyDescent="0.25">
      <c r="A136" s="33"/>
    </row>
    <row r="137" spans="1:1" x14ac:dyDescent="0.25">
      <c r="A137" s="33"/>
    </row>
    <row r="138" spans="1:1" x14ac:dyDescent="0.25">
      <c r="A138" s="33"/>
    </row>
    <row r="139" spans="1:1" x14ac:dyDescent="0.25">
      <c r="A139" s="33"/>
    </row>
    <row r="140" spans="1:1" x14ac:dyDescent="0.25">
      <c r="A140" s="33"/>
    </row>
    <row r="141" spans="1:1" x14ac:dyDescent="0.25">
      <c r="A141" s="33"/>
    </row>
    <row r="142" spans="1:1" x14ac:dyDescent="0.25">
      <c r="A142" s="33"/>
    </row>
    <row r="143" spans="1:1" x14ac:dyDescent="0.25">
      <c r="A143" s="33"/>
    </row>
    <row r="144" spans="1:1" x14ac:dyDescent="0.25">
      <c r="A144" s="33"/>
    </row>
    <row r="145" spans="1:1" x14ac:dyDescent="0.25">
      <c r="A145" s="33"/>
    </row>
    <row r="146" spans="1:1" x14ac:dyDescent="0.25">
      <c r="A146" s="33"/>
    </row>
  </sheetData>
  <mergeCells count="5">
    <mergeCell ref="A137:A146"/>
    <mergeCell ref="B3:C3"/>
    <mergeCell ref="A85:A95"/>
    <mergeCell ref="A96:A115"/>
    <mergeCell ref="A116:A1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New-Template Sites</vt:lpstr>
      <vt:lpstr>Old-Template Sites</vt:lpstr>
      <vt:lpstr>Non-Templated Websites</vt:lpstr>
      <vt:lpstr>Outside-Hosted Sites</vt:lpstr>
      <vt:lpstr>Info</vt:lpstr>
      <vt:lpstr>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Ziminski, Michael</dc:creator>
  <cp:lastModifiedBy>Sabry, Walei</cp:lastModifiedBy>
  <dcterms:created xsi:type="dcterms:W3CDTF">2017-06-12T15:23:08Z</dcterms:created>
  <dcterms:modified xsi:type="dcterms:W3CDTF">2017-06-30T19:24:50Z</dcterms:modified>
</cp:coreProperties>
</file>