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 Affairs\MOME Legal Affairs\Office of Nightlife\MARCH Reports\"/>
    </mc:Choice>
  </mc:AlternateContent>
  <xr:revisionPtr revIDLastSave="0" documentId="8_{B23AC65A-F19D-4C21-A70A-AC211EB77AB5}" xr6:coauthVersionLast="44" xr6:coauthVersionMax="44" xr10:uidLastSave="{00000000-0000-0000-0000-000000000000}"/>
  <bookViews>
    <workbookView xWindow="1275" yWindow="1560" windowWidth="20325" windowHeight="9360" xr2:uid="{8A34C915-2051-48CB-9571-C62C109E3D81}"/>
  </bookViews>
  <sheets>
    <sheet name="MASTER" sheetId="1" r:id="rId1"/>
    <sheet name="Summary" sheetId="3" r:id="rId2"/>
    <sheet name="Data Dictionary" sheetId="2" r:id="rId3"/>
  </sheets>
  <definedNames>
    <definedName name="_xlnm._FilterDatabase" localSheetId="0" hidden="1">MASTER!$Q$1:$Q$41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3" l="1"/>
  <c r="B5" i="3"/>
  <c r="H11" i="3" l="1"/>
  <c r="Z3" i="1"/>
  <c r="Z5" i="1"/>
  <c r="Z6" i="1"/>
  <c r="Z7" i="1"/>
  <c r="Z8" i="1"/>
  <c r="Z9" i="1"/>
  <c r="Z10" i="1"/>
  <c r="Z11" i="1"/>
  <c r="Z13" i="1"/>
  <c r="Z12" i="1"/>
  <c r="Z14" i="1"/>
  <c r="Z15" i="1"/>
  <c r="Z16" i="1"/>
  <c r="Z17" i="1"/>
  <c r="Z18" i="1"/>
  <c r="Z19" i="1"/>
  <c r="Z20" i="1"/>
  <c r="Z21" i="1"/>
  <c r="Z22" i="1"/>
  <c r="Z23" i="1"/>
  <c r="Z24" i="1"/>
  <c r="Z25" i="1"/>
  <c r="Z4" i="1"/>
  <c r="AF3" i="1"/>
  <c r="AF5" i="1"/>
  <c r="AF6" i="1"/>
  <c r="AF7" i="1"/>
  <c r="AF8" i="1"/>
  <c r="AF9" i="1"/>
  <c r="AF10" i="1"/>
  <c r="AF11" i="1"/>
  <c r="AF13" i="1"/>
  <c r="AF12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4" i="1"/>
  <c r="X12" i="3"/>
  <c r="X11" i="3"/>
  <c r="X9" i="3"/>
  <c r="X10" i="3"/>
  <c r="X8" i="3"/>
  <c r="X7" i="3"/>
  <c r="X6" i="3"/>
  <c r="X5" i="3"/>
  <c r="X4" i="3"/>
  <c r="X3" i="3"/>
  <c r="T12" i="3"/>
  <c r="T10" i="3"/>
  <c r="T8" i="3"/>
  <c r="T6" i="3"/>
  <c r="T4" i="3"/>
  <c r="T11" i="3"/>
  <c r="T9" i="3"/>
  <c r="T7" i="3"/>
  <c r="T5" i="3"/>
  <c r="T3" i="3"/>
  <c r="B17" i="3"/>
  <c r="B16" i="3"/>
  <c r="B11" i="3"/>
  <c r="B10" i="3"/>
  <c r="H5" i="3"/>
  <c r="H6" i="3"/>
  <c r="H7" i="3"/>
  <c r="H8" i="3"/>
  <c r="H9" i="3"/>
  <c r="H10" i="3"/>
  <c r="H12" i="3"/>
  <c r="H13" i="3"/>
  <c r="H14" i="3"/>
  <c r="H15" i="3"/>
  <c r="H16" i="3"/>
  <c r="H17" i="3"/>
  <c r="H3" i="3"/>
  <c r="H4" i="3"/>
  <c r="L4" i="3"/>
  <c r="L5" i="3"/>
  <c r="L6" i="3"/>
  <c r="L7" i="3"/>
  <c r="L8" i="3"/>
  <c r="L9" i="3"/>
  <c r="L10" i="3"/>
  <c r="L11" i="3"/>
  <c r="L12" i="3"/>
  <c r="L13" i="3"/>
  <c r="L14" i="3"/>
  <c r="L3" i="3"/>
  <c r="P4" i="3"/>
  <c r="P5" i="3"/>
  <c r="P6" i="3"/>
  <c r="P7" i="3"/>
  <c r="P8" i="3"/>
  <c r="P9" i="3"/>
  <c r="P10" i="3"/>
  <c r="P11" i="3"/>
  <c r="P12" i="3"/>
  <c r="P3" i="3"/>
  <c r="E4" i="3"/>
  <c r="E5" i="3"/>
  <c r="E6" i="3"/>
  <c r="E7" i="3"/>
  <c r="E3" i="3"/>
  <c r="B4" i="3" l="1"/>
</calcChain>
</file>

<file path=xl/sharedStrings.xml><?xml version="1.0" encoding="utf-8"?>
<sst xmlns="http://schemas.openxmlformats.org/spreadsheetml/2006/main" count="683" uniqueCount="119">
  <si>
    <t>ZIP Code</t>
  </si>
  <si>
    <t>Borough</t>
  </si>
  <si>
    <t>The Bronx</t>
  </si>
  <si>
    <t>Manhattan</t>
  </si>
  <si>
    <t>Staten Island</t>
  </si>
  <si>
    <t>Queens</t>
  </si>
  <si>
    <t>Brooklyn</t>
  </si>
  <si>
    <t>Date of inspection</t>
  </si>
  <si>
    <t>DEP</t>
  </si>
  <si>
    <t>DOB</t>
  </si>
  <si>
    <t>DOHMH</t>
  </si>
  <si>
    <t>FDNY</t>
  </si>
  <si>
    <t>NYPD</t>
  </si>
  <si>
    <t>Total inspectors present</t>
  </si>
  <si>
    <t>Total Summonses</t>
  </si>
  <si>
    <t>Closure of establishment?</t>
  </si>
  <si>
    <t>Written Notices pursuant to Admin. Code § 14-181</t>
  </si>
  <si>
    <t>N/A</t>
  </si>
  <si>
    <t>Column Name</t>
  </si>
  <si>
    <t>Description</t>
  </si>
  <si>
    <t>Location ID</t>
  </si>
  <si>
    <t>ZIP Code where M.A.R.C.H. operation occurred</t>
  </si>
  <si>
    <t>Borough where M.A.R.C.H. operation occurred</t>
  </si>
  <si>
    <t xml:space="preserve">New York City Council district where M.A.R.C.H. operation occurred </t>
  </si>
  <si>
    <t>NYPD Precinct that requested M.A.R.C.H. operation to occur</t>
  </si>
  <si>
    <t>Time recorded when first agency arrived to establishment</t>
  </si>
  <si>
    <t xml:space="preserve">Duration of the inspection, calculated using the earliest start time and the latest end time as reported by each agency </t>
  </si>
  <si>
    <t>Inspection duration (min)</t>
  </si>
  <si>
    <t>Record that indicates the number of NYC Department of Environmental Protection inspectors present at the M.A.R.C.H. operation</t>
  </si>
  <si>
    <t>Record that indicates the number of NYC Department of Buildings inspectors present at the M.A.R.C.H. operation</t>
  </si>
  <si>
    <t>Record that indicates the number of NYC Department of Health and Mental Hygiene inspectors present at the M.A.R.C.H. operation</t>
  </si>
  <si>
    <t>Record that indicates the number of NYC Fire Department inspectors present at the M.A.R.C.H. operation</t>
  </si>
  <si>
    <t>Record that indicates the number of NYC Police Department inspectors present at the M.A.R.C.H. operation</t>
  </si>
  <si>
    <t xml:space="preserve">Total number of summonses issued at the M.A.R.C.H. operation, calculated by the summation of summonses reported by each agency </t>
  </si>
  <si>
    <t>Record that indicates whether an establishment was ordered to close at the time of the M.A.R.C.H. operation due to the findings of an agency</t>
  </si>
  <si>
    <t>Closure duration (min)</t>
  </si>
  <si>
    <t>Duration of the closure, as reported by each agency</t>
  </si>
  <si>
    <t>Data type</t>
  </si>
  <si>
    <t>Number (Integer, Short)</t>
  </si>
  <si>
    <t>Date (MM/DD/YYYY)</t>
  </si>
  <si>
    <t>TRUE/FALSE</t>
  </si>
  <si>
    <t>Plain Text (String)</t>
  </si>
  <si>
    <t>Time (hh:mm:ss, Float, 12)</t>
  </si>
  <si>
    <t>Time of visitation (hh:mm:ss)</t>
  </si>
  <si>
    <t xml:space="preserve">Conduct or complaint that led to requested operation </t>
  </si>
  <si>
    <t>Disorderly Patrons</t>
  </si>
  <si>
    <t>Elevated sound</t>
  </si>
  <si>
    <t>Harrassment</t>
  </si>
  <si>
    <t>Larceny</t>
  </si>
  <si>
    <t>Physical assault</t>
  </si>
  <si>
    <t>Robbery</t>
  </si>
  <si>
    <t>Sale of alcohol to a minor</t>
  </si>
  <si>
    <t>Traffic congestion</t>
  </si>
  <si>
    <t>Violent activity with a weapon</t>
  </si>
  <si>
    <t>Unlicensed sale of alcohol</t>
  </si>
  <si>
    <t>Inspectors from city agencies present</t>
  </si>
  <si>
    <t>Summonses issued</t>
  </si>
  <si>
    <t>Precinct</t>
  </si>
  <si>
    <t>Pct.</t>
  </si>
  <si>
    <t>Count</t>
  </si>
  <si>
    <t>District</t>
  </si>
  <si>
    <t>Dist.</t>
  </si>
  <si>
    <t>Inspections by borough</t>
  </si>
  <si>
    <t>Inspections occurred</t>
  </si>
  <si>
    <t>ZIP</t>
  </si>
  <si>
    <t>minutes</t>
  </si>
  <si>
    <t>Duration of inspections</t>
  </si>
  <si>
    <t>Mean</t>
  </si>
  <si>
    <t>Median</t>
  </si>
  <si>
    <t>Duration of closures</t>
  </si>
  <si>
    <t>Reporting summary</t>
  </si>
  <si>
    <t>Average inspectors by agency</t>
  </si>
  <si>
    <t>Agency</t>
  </si>
  <si>
    <t xml:space="preserve">Mean </t>
  </si>
  <si>
    <t>Average summonses issued by agency</t>
  </si>
  <si>
    <t>Closures ordered</t>
  </si>
  <si>
    <t>a</t>
  </si>
  <si>
    <t>b</t>
  </si>
  <si>
    <t>c</t>
  </si>
  <si>
    <t>d</t>
  </si>
  <si>
    <t>e</t>
  </si>
  <si>
    <t>Promotion of gambling</t>
  </si>
  <si>
    <t>Number of times establishment received M.A.R.C.H. operation in this reporting period</t>
  </si>
  <si>
    <t>M.A.R.C.H. inspection</t>
  </si>
  <si>
    <t>The number of written notices provided, as defined in section 14-181 of the administrative code, and the number of times, and reasons why, such written notice was not provided due to a law enforcement exception, as defined in section 14-181 of the administrative code. (Note: The requirement to issue a written notice at least 30 days prior to a M.A.R.C.H. operation took effect April 1, 2020, and as a result did not apply to the inspections in this reporting period.</t>
  </si>
  <si>
    <t>Record that indicates the number of summonses issued by the NYC Department of Environmental Protection at the M.A.R.C.H. operation</t>
  </si>
  <si>
    <t>Record that indicates the number of summonses issued by the NYC Department of Buildings at the M.A.R.C.H. operation</t>
  </si>
  <si>
    <t>Record that indicates the number of summonses issued by the NYC Department of Health and Mental Hygiene at the M.A.R.C.H. operation</t>
  </si>
  <si>
    <t>Record that indicates the number of summonses issued by the NYC Fire Department at the M.A.R.C.H. operation</t>
  </si>
  <si>
    <t>Record that indicates the number of summonses issued by the NYCPolice Department at the M.A.R.C.H. operation</t>
  </si>
  <si>
    <t>Requesting precinct</t>
  </si>
  <si>
    <t>Council district</t>
  </si>
  <si>
    <t>M.A.R.C.H inspection</t>
  </si>
  <si>
    <t>Harassment</t>
  </si>
  <si>
    <t>Unique ID for nightlife establishment subject to M.A.R.C.H. operation</t>
  </si>
  <si>
    <t>Inspections requested but not conducted</t>
  </si>
  <si>
    <t>Date when M.A.R.C.H. operation was conducted</t>
  </si>
  <si>
    <t>Count of "disorderly patron" conduct that resulted in requested M.A.R.C.H. operation as identified by NYPD</t>
  </si>
  <si>
    <t>Count of "elevated sound" conduct reports or complaints that resulted in requested M.A.R.C.H. operation as identified by NYPD</t>
  </si>
  <si>
    <t>Count of "harassment" conduct reports or complaints that resulted in requested M.A.R.C.H. operation as identified by NYPD</t>
  </si>
  <si>
    <t>Count of "larceny" conduct reports or complaints that resulted in requested M.A.R.C.H. operation as identified by NYPD</t>
  </si>
  <si>
    <t>Count of "physical assault" conduct reports or complaints that resulted in requested M.A.R.C.H. operation as identified by NYPD</t>
  </si>
  <si>
    <t>Date of scheduled inspection</t>
  </si>
  <si>
    <t>Establishments "a" through "e" were scheduled for a MARCH operation, but were not inspected as scheduled or at any other time during this reporting period.</t>
  </si>
  <si>
    <t>These establishments do not factor into the overall data calculations, since no inspections occurred.</t>
  </si>
  <si>
    <t>Count of "promotion of gambling" conduct reports or complaints that resulted in requested M.A.R.C.H. operation as identified by NYPD</t>
  </si>
  <si>
    <t>Count of "robbery" conduct reports or complaints that resulted in requested M.A.R.C.H. operation as identified by NYPD</t>
  </si>
  <si>
    <t>Count of "sale of alcohol to a minor" conduct reports or complaints that resulted in requested M.A.R.C.H. operation as identified by NYPD</t>
  </si>
  <si>
    <t>Count of "traffic congestion" conduct reports or complaints that resulted in requested M.A.R.C.H. operation as identified by NYPD</t>
  </si>
  <si>
    <t>Count of "unlicensed sale of alcohol" conduct reports or complaints that resulted in requested M.A.R.C.H. operation as identified by NYPD</t>
  </si>
  <si>
    <t>Count of "violent activity with a weapon" conduct reports or complaints that resulted in requested M.A.R.C.H. operation as identified by NYPD</t>
  </si>
  <si>
    <r>
      <t xml:space="preserve">Inspections by ZIP Code </t>
    </r>
    <r>
      <rPr>
        <b/>
        <vertAlign val="superscript"/>
        <sz val="12"/>
        <color theme="1"/>
        <rFont val="Calibri (Body)"/>
      </rPr>
      <t>1</t>
    </r>
  </si>
  <si>
    <r>
      <t xml:space="preserve">Inspections by Council district </t>
    </r>
    <r>
      <rPr>
        <b/>
        <vertAlign val="superscript"/>
        <sz val="11"/>
        <color theme="1"/>
        <rFont val="Calibri (Body)"/>
      </rPr>
      <t>2</t>
    </r>
  </si>
  <si>
    <r>
      <t xml:space="preserve">Inspections by NYPD Precinct </t>
    </r>
    <r>
      <rPr>
        <b/>
        <vertAlign val="superscript"/>
        <sz val="11"/>
        <color theme="1"/>
        <rFont val="Calibri (Body)"/>
      </rPr>
      <t>3</t>
    </r>
  </si>
  <si>
    <t>1. No establishments in  ZIP codes other than those listed here received M.A.R.C.H. inspections during this reporting period</t>
  </si>
  <si>
    <t>2. No establishments in Council Districts other than those listed here received M.A.R.C.H. inspections during this reporting period</t>
  </si>
  <si>
    <t>3. No establishments in other precincts other than those listed here received M.A.R.C.H. inspections during this reporting period</t>
  </si>
  <si>
    <t xml:space="preserve">Total number of City agency inpsectors present at the M.A.R.C.H. operation, calculated by the summation of personnel reported by each agency </t>
  </si>
  <si>
    <t>Inspectors from City agencies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</si>
</sst>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2"/>
      <color theme="1"/>
      <name val="Calibri (Body)"/>
    </font>
    <font>
      <b/>
      <vertAlign val="superscript"/>
      <sz val="11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0" borderId="0" xfId="0" applyFont="1" applyAlignment="1">
      <alignment wrapText="1"/>
    </xf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/>
    <xf numFmtId="14" fontId="0" fillId="0" borderId="1" xfId="0" applyNumberFormat="1" applyBorder="1"/>
    <xf numFmtId="19" fontId="0" fillId="0" borderId="1" xfId="0" applyNumberFormat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Fill="1" applyBorder="1"/>
    <xf numFmtId="14" fontId="0" fillId="0" borderId="1" xfId="0" applyNumberFormat="1" applyFill="1" applyBorder="1"/>
    <xf numFmtId="19" fontId="0" fillId="0" borderId="1" xfId="0" applyNumberFormat="1" applyFill="1" applyBorder="1"/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3" borderId="9" xfId="0" applyFont="1" applyFill="1" applyBorder="1" applyAlignment="1">
      <alignment wrapText="1"/>
    </xf>
    <xf numFmtId="0" fontId="0" fillId="3" borderId="10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9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3" borderId="1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4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0" fillId="0" borderId="0" xfId="0" applyFont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0" fillId="0" borderId="16" xfId="0" applyBorder="1"/>
    <xf numFmtId="0" fontId="0" fillId="0" borderId="15" xfId="0" applyBorder="1"/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0" fillId="0" borderId="17" xfId="0" applyNumberFormat="1" applyBorder="1"/>
    <xf numFmtId="164" fontId="0" fillId="0" borderId="9" xfId="0" applyNumberFormat="1" applyBorder="1"/>
    <xf numFmtId="0" fontId="1" fillId="5" borderId="1" xfId="0" applyFont="1" applyFill="1" applyBorder="1" applyAlignment="1">
      <alignment wrapText="1"/>
    </xf>
    <xf numFmtId="0" fontId="0" fillId="5" borderId="1" xfId="0" applyFill="1" applyBorder="1"/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2" borderId="5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4" borderId="7" xfId="0" applyFont="1" applyFill="1" applyBorder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3440-7C9C-43CD-894C-3F6D822EC807}">
  <dimension ref="A1:AI38"/>
  <sheetViews>
    <sheetView tabSelected="1" workbookViewId="0">
      <selection activeCell="B28" sqref="B28"/>
    </sheetView>
  </sheetViews>
  <sheetFormatPr defaultColWidth="8.85546875" defaultRowHeight="15"/>
  <cols>
    <col min="1" max="1" width="11" customWidth="1"/>
    <col min="2" max="2" width="11.140625" customWidth="1"/>
    <col min="3" max="3" width="11.42578125" bestFit="1" customWidth="1"/>
    <col min="5" max="5" width="12.42578125" customWidth="1"/>
    <col min="6" max="7" width="10" customWidth="1"/>
    <col min="8" max="8" width="11.28515625" customWidth="1"/>
    <col min="9" max="9" width="10.7109375" customWidth="1"/>
    <col min="10" max="11" width="11" customWidth="1"/>
    <col min="12" max="16" width="10" customWidth="1"/>
    <col min="17" max="17" width="10.85546875" customWidth="1"/>
    <col min="18" max="18" width="17.42578125" customWidth="1"/>
    <col min="19" max="19" width="11.140625" customWidth="1"/>
    <col min="20" max="20" width="12.42578125" customWidth="1"/>
    <col min="32" max="32" width="11.85546875" customWidth="1"/>
    <col min="35" max="35" width="13.85546875" customWidth="1"/>
  </cols>
  <sheetData>
    <row r="1" spans="1:35">
      <c r="A1" s="5"/>
      <c r="B1" s="5"/>
      <c r="C1" s="5"/>
      <c r="D1" s="5"/>
      <c r="E1" s="5"/>
      <c r="F1" s="49" t="s">
        <v>44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5"/>
      <c r="R1" s="5"/>
      <c r="S1" s="5"/>
      <c r="T1" s="5"/>
      <c r="U1" s="55" t="s">
        <v>55</v>
      </c>
      <c r="V1" s="56"/>
      <c r="W1" s="56"/>
      <c r="X1" s="56"/>
      <c r="Y1" s="56"/>
      <c r="Z1" s="57"/>
      <c r="AA1" s="58" t="s">
        <v>56</v>
      </c>
      <c r="AB1" s="59"/>
      <c r="AC1" s="59"/>
      <c r="AD1" s="59"/>
      <c r="AE1" s="60"/>
      <c r="AF1" s="46"/>
      <c r="AG1" s="5"/>
      <c r="AH1" s="5"/>
      <c r="AI1" s="5"/>
    </row>
    <row r="2" spans="1:35" s="4" customFormat="1" ht="62.1" customHeight="1">
      <c r="A2" s="6" t="s">
        <v>20</v>
      </c>
      <c r="B2" s="6" t="s">
        <v>0</v>
      </c>
      <c r="C2" s="6" t="s">
        <v>1</v>
      </c>
      <c r="D2" s="6" t="s">
        <v>91</v>
      </c>
      <c r="E2" s="6" t="s">
        <v>90</v>
      </c>
      <c r="F2" s="7" t="s">
        <v>45</v>
      </c>
      <c r="G2" s="7" t="s">
        <v>46</v>
      </c>
      <c r="H2" s="7" t="s">
        <v>47</v>
      </c>
      <c r="I2" s="7" t="s">
        <v>48</v>
      </c>
      <c r="J2" s="7" t="s">
        <v>49</v>
      </c>
      <c r="K2" s="7" t="s">
        <v>81</v>
      </c>
      <c r="L2" s="7" t="s">
        <v>50</v>
      </c>
      <c r="M2" s="7" t="s">
        <v>51</v>
      </c>
      <c r="N2" s="7" t="s">
        <v>52</v>
      </c>
      <c r="O2" s="7" t="s">
        <v>54</v>
      </c>
      <c r="P2" s="7" t="s">
        <v>53</v>
      </c>
      <c r="Q2" s="6" t="s">
        <v>7</v>
      </c>
      <c r="R2" s="6" t="s">
        <v>43</v>
      </c>
      <c r="S2" s="6" t="s">
        <v>92</v>
      </c>
      <c r="T2" s="6" t="s">
        <v>27</v>
      </c>
      <c r="U2" s="44" t="s">
        <v>8</v>
      </c>
      <c r="V2" s="44" t="s">
        <v>9</v>
      </c>
      <c r="W2" s="44" t="s">
        <v>10</v>
      </c>
      <c r="X2" s="44" t="s">
        <v>11</v>
      </c>
      <c r="Y2" s="44" t="s">
        <v>12</v>
      </c>
      <c r="Z2" s="44" t="s">
        <v>13</v>
      </c>
      <c r="AA2" s="47" t="s">
        <v>8</v>
      </c>
      <c r="AB2" s="47" t="s">
        <v>9</v>
      </c>
      <c r="AC2" s="47" t="s">
        <v>10</v>
      </c>
      <c r="AD2" s="47" t="s">
        <v>11</v>
      </c>
      <c r="AE2" s="47" t="s">
        <v>12</v>
      </c>
      <c r="AF2" s="47" t="s">
        <v>14</v>
      </c>
      <c r="AG2" s="6" t="s">
        <v>15</v>
      </c>
      <c r="AH2" s="6" t="s">
        <v>35</v>
      </c>
      <c r="AI2" s="6" t="s">
        <v>16</v>
      </c>
    </row>
    <row r="3" spans="1:35">
      <c r="A3" s="5">
        <v>1</v>
      </c>
      <c r="B3" s="5">
        <v>10037</v>
      </c>
      <c r="C3" s="5" t="s">
        <v>3</v>
      </c>
      <c r="D3" s="5">
        <v>9</v>
      </c>
      <c r="E3" s="5">
        <v>32</v>
      </c>
      <c r="F3" s="8">
        <v>1</v>
      </c>
      <c r="G3" s="8" t="s">
        <v>17</v>
      </c>
      <c r="H3" s="8" t="s">
        <v>17</v>
      </c>
      <c r="I3" s="8">
        <v>1</v>
      </c>
      <c r="J3" s="8" t="s">
        <v>17</v>
      </c>
      <c r="K3" s="8" t="s">
        <v>17</v>
      </c>
      <c r="L3" s="8">
        <v>1</v>
      </c>
      <c r="M3" s="8" t="s">
        <v>17</v>
      </c>
      <c r="N3" s="8">
        <v>1</v>
      </c>
      <c r="O3" s="8" t="s">
        <v>17</v>
      </c>
      <c r="P3" s="8" t="s">
        <v>17</v>
      </c>
      <c r="Q3" s="9">
        <v>43840</v>
      </c>
      <c r="R3" s="10">
        <v>0.9375</v>
      </c>
      <c r="S3" s="5">
        <v>1</v>
      </c>
      <c r="T3" s="5">
        <v>90</v>
      </c>
      <c r="U3" s="45">
        <v>2</v>
      </c>
      <c r="V3" s="45">
        <v>2</v>
      </c>
      <c r="W3" s="45">
        <v>2</v>
      </c>
      <c r="X3" s="45">
        <v>2</v>
      </c>
      <c r="Y3" s="45">
        <v>12</v>
      </c>
      <c r="Z3" s="45">
        <f t="shared" ref="Z3:Z12" si="0">SUM(U3:Y3)</f>
        <v>20</v>
      </c>
      <c r="AA3" s="46">
        <v>1</v>
      </c>
      <c r="AB3" s="46">
        <v>2</v>
      </c>
      <c r="AC3" s="46">
        <v>3</v>
      </c>
      <c r="AD3" s="46">
        <v>3</v>
      </c>
      <c r="AE3" s="46">
        <v>2</v>
      </c>
      <c r="AF3" s="46">
        <f t="shared" ref="AF3:AF12" si="1">SUM(AA3:AE3)</f>
        <v>11</v>
      </c>
      <c r="AG3" s="5" t="b">
        <v>0</v>
      </c>
      <c r="AH3" s="5" t="s">
        <v>17</v>
      </c>
      <c r="AI3" s="5" t="s">
        <v>17</v>
      </c>
    </row>
    <row r="4" spans="1:35">
      <c r="A4" s="5">
        <v>2</v>
      </c>
      <c r="B4" s="5">
        <v>10027</v>
      </c>
      <c r="C4" s="5" t="s">
        <v>3</v>
      </c>
      <c r="D4" s="5">
        <v>9</v>
      </c>
      <c r="E4" s="5">
        <v>32</v>
      </c>
      <c r="F4" s="8" t="s">
        <v>17</v>
      </c>
      <c r="G4" s="8" t="s">
        <v>17</v>
      </c>
      <c r="H4" s="8" t="s">
        <v>17</v>
      </c>
      <c r="I4" s="8">
        <v>1</v>
      </c>
      <c r="J4" s="8">
        <v>2</v>
      </c>
      <c r="K4" s="8" t="s">
        <v>17</v>
      </c>
      <c r="L4" s="8">
        <v>1</v>
      </c>
      <c r="M4" s="8" t="s">
        <v>17</v>
      </c>
      <c r="N4" s="8" t="s">
        <v>17</v>
      </c>
      <c r="O4" s="8" t="s">
        <v>17</v>
      </c>
      <c r="P4" s="8">
        <v>3</v>
      </c>
      <c r="Q4" s="9">
        <v>43840</v>
      </c>
      <c r="R4" s="10">
        <v>0.97916666666424135</v>
      </c>
      <c r="S4" s="5">
        <v>1</v>
      </c>
      <c r="T4" s="5">
        <v>80</v>
      </c>
      <c r="U4" s="45">
        <v>2</v>
      </c>
      <c r="V4" s="45">
        <v>2</v>
      </c>
      <c r="W4" s="45">
        <v>2</v>
      </c>
      <c r="X4" s="45">
        <v>2</v>
      </c>
      <c r="Y4" s="45">
        <v>12</v>
      </c>
      <c r="Z4" s="45">
        <f t="shared" si="0"/>
        <v>20</v>
      </c>
      <c r="AA4" s="46">
        <v>0</v>
      </c>
      <c r="AB4" s="46">
        <v>0</v>
      </c>
      <c r="AC4" s="46">
        <v>0</v>
      </c>
      <c r="AD4" s="46">
        <v>1</v>
      </c>
      <c r="AE4" s="46">
        <v>0</v>
      </c>
      <c r="AF4" s="46">
        <f t="shared" si="1"/>
        <v>1</v>
      </c>
      <c r="AG4" s="5" t="b">
        <v>0</v>
      </c>
      <c r="AH4" s="5" t="s">
        <v>17</v>
      </c>
      <c r="AI4" s="5" t="s">
        <v>17</v>
      </c>
    </row>
    <row r="5" spans="1:35">
      <c r="A5" s="5">
        <v>3</v>
      </c>
      <c r="B5" s="5">
        <v>10030</v>
      </c>
      <c r="C5" s="5" t="s">
        <v>3</v>
      </c>
      <c r="D5" s="5">
        <v>9</v>
      </c>
      <c r="E5" s="5">
        <v>32</v>
      </c>
      <c r="F5" s="8">
        <v>3</v>
      </c>
      <c r="G5" s="8">
        <v>1</v>
      </c>
      <c r="H5" s="8" t="s">
        <v>17</v>
      </c>
      <c r="I5" s="8" t="s">
        <v>17</v>
      </c>
      <c r="J5" s="8">
        <v>3</v>
      </c>
      <c r="K5" s="8" t="s">
        <v>17</v>
      </c>
      <c r="L5" s="8" t="s">
        <v>17</v>
      </c>
      <c r="M5" s="8" t="s">
        <v>17</v>
      </c>
      <c r="N5" s="8">
        <v>1</v>
      </c>
      <c r="O5" s="8" t="s">
        <v>17</v>
      </c>
      <c r="P5" s="8" t="s">
        <v>17</v>
      </c>
      <c r="Q5" s="9">
        <v>43841</v>
      </c>
      <c r="R5" s="10">
        <v>2.7777777781011537E-2</v>
      </c>
      <c r="S5" s="5">
        <v>1</v>
      </c>
      <c r="T5" s="5">
        <v>145</v>
      </c>
      <c r="U5" s="45">
        <v>2</v>
      </c>
      <c r="V5" s="45">
        <v>2</v>
      </c>
      <c r="W5" s="45">
        <v>2</v>
      </c>
      <c r="X5" s="45">
        <v>2</v>
      </c>
      <c r="Y5" s="45">
        <v>12</v>
      </c>
      <c r="Z5" s="45">
        <f t="shared" si="0"/>
        <v>20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f t="shared" si="1"/>
        <v>0</v>
      </c>
      <c r="AG5" s="5" t="b">
        <v>0</v>
      </c>
      <c r="AH5" s="5" t="s">
        <v>17</v>
      </c>
      <c r="AI5" s="5" t="s">
        <v>17</v>
      </c>
    </row>
    <row r="6" spans="1:35">
      <c r="A6" s="5">
        <v>4</v>
      </c>
      <c r="B6" s="5">
        <v>10463</v>
      </c>
      <c r="C6" s="5" t="s">
        <v>2</v>
      </c>
      <c r="D6" s="5">
        <v>11</v>
      </c>
      <c r="E6" s="5">
        <v>50</v>
      </c>
      <c r="F6" s="8">
        <v>1</v>
      </c>
      <c r="G6" s="8"/>
      <c r="H6" s="8" t="s">
        <v>17</v>
      </c>
      <c r="I6" s="8" t="s">
        <v>17</v>
      </c>
      <c r="J6" s="8">
        <v>1</v>
      </c>
      <c r="K6" s="8" t="s">
        <v>17</v>
      </c>
      <c r="L6" s="8" t="s">
        <v>17</v>
      </c>
      <c r="M6" s="8" t="s">
        <v>17</v>
      </c>
      <c r="N6" s="8" t="s">
        <v>17</v>
      </c>
      <c r="O6" s="8" t="s">
        <v>17</v>
      </c>
      <c r="P6" s="8">
        <v>1</v>
      </c>
      <c r="Q6" s="9">
        <v>43847</v>
      </c>
      <c r="R6" s="10">
        <v>0.95138888889050577</v>
      </c>
      <c r="S6" s="5">
        <v>1</v>
      </c>
      <c r="T6" s="5">
        <v>100</v>
      </c>
      <c r="U6" s="45">
        <v>2</v>
      </c>
      <c r="V6" s="45">
        <v>2</v>
      </c>
      <c r="W6" s="45">
        <v>2</v>
      </c>
      <c r="X6" s="45">
        <v>2</v>
      </c>
      <c r="Y6" s="45">
        <v>13</v>
      </c>
      <c r="Z6" s="45">
        <f t="shared" si="0"/>
        <v>21</v>
      </c>
      <c r="AA6" s="46">
        <v>0</v>
      </c>
      <c r="AB6" s="46">
        <v>0</v>
      </c>
      <c r="AC6" s="46">
        <v>3</v>
      </c>
      <c r="AD6" s="46">
        <v>1</v>
      </c>
      <c r="AE6" s="46">
        <v>0</v>
      </c>
      <c r="AF6" s="46">
        <f t="shared" si="1"/>
        <v>4</v>
      </c>
      <c r="AG6" s="5" t="b">
        <v>0</v>
      </c>
      <c r="AH6" s="5" t="s">
        <v>17</v>
      </c>
      <c r="AI6" s="5" t="s">
        <v>17</v>
      </c>
    </row>
    <row r="7" spans="1:35">
      <c r="A7" s="5">
        <v>5</v>
      </c>
      <c r="B7" s="5">
        <v>10302</v>
      </c>
      <c r="C7" s="5" t="s">
        <v>4</v>
      </c>
      <c r="D7" s="5">
        <v>49</v>
      </c>
      <c r="E7" s="5">
        <v>121</v>
      </c>
      <c r="F7" s="8">
        <v>2</v>
      </c>
      <c r="G7" s="8">
        <v>1</v>
      </c>
      <c r="H7" s="8">
        <v>2</v>
      </c>
      <c r="I7" s="8" t="s">
        <v>17</v>
      </c>
      <c r="J7" s="8">
        <v>1</v>
      </c>
      <c r="K7" s="8" t="s">
        <v>17</v>
      </c>
      <c r="L7" s="8" t="s">
        <v>17</v>
      </c>
      <c r="M7" s="8" t="s">
        <v>17</v>
      </c>
      <c r="N7" s="8" t="s">
        <v>17</v>
      </c>
      <c r="O7" s="8" t="s">
        <v>17</v>
      </c>
      <c r="P7" s="8" t="s">
        <v>17</v>
      </c>
      <c r="Q7" s="9">
        <v>43854</v>
      </c>
      <c r="R7" s="10">
        <v>0.94444444444525288</v>
      </c>
      <c r="S7" s="5">
        <v>1</v>
      </c>
      <c r="T7" s="5">
        <v>117</v>
      </c>
      <c r="U7" s="45">
        <v>0</v>
      </c>
      <c r="V7" s="45">
        <v>2</v>
      </c>
      <c r="W7" s="45">
        <v>2</v>
      </c>
      <c r="X7" s="45">
        <v>0</v>
      </c>
      <c r="Y7" s="45">
        <v>11</v>
      </c>
      <c r="Z7" s="45">
        <f t="shared" si="0"/>
        <v>15</v>
      </c>
      <c r="AA7" s="46" t="s">
        <v>17</v>
      </c>
      <c r="AB7" s="46">
        <v>1</v>
      </c>
      <c r="AC7" s="46">
        <v>6</v>
      </c>
      <c r="AD7" s="46" t="s">
        <v>17</v>
      </c>
      <c r="AE7" s="46">
        <v>0</v>
      </c>
      <c r="AF7" s="46">
        <f t="shared" si="1"/>
        <v>7</v>
      </c>
      <c r="AG7" s="5" t="b">
        <v>0</v>
      </c>
      <c r="AH7" s="5" t="s">
        <v>17</v>
      </c>
      <c r="AI7" s="5" t="s">
        <v>17</v>
      </c>
    </row>
    <row r="8" spans="1:35">
      <c r="A8" s="5">
        <v>6</v>
      </c>
      <c r="B8" s="5">
        <v>10302</v>
      </c>
      <c r="C8" s="5" t="s">
        <v>4</v>
      </c>
      <c r="D8" s="5">
        <v>49</v>
      </c>
      <c r="E8" s="5">
        <v>121</v>
      </c>
      <c r="F8" s="8">
        <v>2</v>
      </c>
      <c r="G8" s="8" t="s">
        <v>17</v>
      </c>
      <c r="H8" s="8" t="s">
        <v>17</v>
      </c>
      <c r="I8" s="8">
        <v>7</v>
      </c>
      <c r="J8" s="8" t="s">
        <v>17</v>
      </c>
      <c r="K8" s="8" t="s">
        <v>17</v>
      </c>
      <c r="L8" s="8" t="s">
        <v>17</v>
      </c>
      <c r="M8" s="8" t="s">
        <v>17</v>
      </c>
      <c r="N8" s="8" t="s">
        <v>17</v>
      </c>
      <c r="O8" s="8">
        <v>1</v>
      </c>
      <c r="P8" s="8" t="s">
        <v>17</v>
      </c>
      <c r="Q8" s="9">
        <v>43855</v>
      </c>
      <c r="R8" s="10">
        <v>0</v>
      </c>
      <c r="S8" s="5">
        <v>1</v>
      </c>
      <c r="T8" s="5">
        <v>180</v>
      </c>
      <c r="U8" s="45">
        <v>0</v>
      </c>
      <c r="V8" s="45">
        <v>2</v>
      </c>
      <c r="W8" s="45">
        <v>2</v>
      </c>
      <c r="X8" s="45">
        <v>0</v>
      </c>
      <c r="Y8" s="45">
        <v>11</v>
      </c>
      <c r="Z8" s="45">
        <f t="shared" si="0"/>
        <v>15</v>
      </c>
      <c r="AA8" s="46" t="s">
        <v>17</v>
      </c>
      <c r="AB8" s="46">
        <v>1</v>
      </c>
      <c r="AC8" s="46">
        <v>2</v>
      </c>
      <c r="AD8" s="46" t="s">
        <v>17</v>
      </c>
      <c r="AE8" s="46">
        <v>0</v>
      </c>
      <c r="AF8" s="46">
        <f t="shared" si="1"/>
        <v>3</v>
      </c>
      <c r="AG8" s="5" t="b">
        <v>0</v>
      </c>
      <c r="AH8" s="5" t="s">
        <v>17</v>
      </c>
      <c r="AI8" s="5" t="s">
        <v>17</v>
      </c>
    </row>
    <row r="9" spans="1:35">
      <c r="A9" s="13">
        <v>7</v>
      </c>
      <c r="B9" s="13">
        <v>11103</v>
      </c>
      <c r="C9" s="13" t="s">
        <v>5</v>
      </c>
      <c r="D9" s="13">
        <v>22</v>
      </c>
      <c r="E9" s="13">
        <v>114</v>
      </c>
      <c r="F9" s="8">
        <v>1</v>
      </c>
      <c r="G9" s="8" t="s">
        <v>17</v>
      </c>
      <c r="H9" s="8" t="s">
        <v>17</v>
      </c>
      <c r="I9" s="8">
        <v>3</v>
      </c>
      <c r="J9" s="8">
        <v>2</v>
      </c>
      <c r="K9" s="8" t="s">
        <v>17</v>
      </c>
      <c r="L9" s="8">
        <v>1</v>
      </c>
      <c r="M9" s="8" t="s">
        <v>17</v>
      </c>
      <c r="N9" s="8" t="s">
        <v>17</v>
      </c>
      <c r="O9" s="8" t="s">
        <v>17</v>
      </c>
      <c r="P9" s="8">
        <v>1</v>
      </c>
      <c r="Q9" s="14">
        <v>43861</v>
      </c>
      <c r="R9" s="15">
        <v>0.94444444444525288</v>
      </c>
      <c r="S9" s="13">
        <v>1</v>
      </c>
      <c r="T9" s="13">
        <v>80</v>
      </c>
      <c r="U9" s="45">
        <v>0</v>
      </c>
      <c r="V9" s="45">
        <v>2</v>
      </c>
      <c r="W9" s="45">
        <v>2</v>
      </c>
      <c r="X9" s="45">
        <v>0</v>
      </c>
      <c r="Y9" s="45">
        <v>13</v>
      </c>
      <c r="Z9" s="45">
        <f t="shared" si="0"/>
        <v>17</v>
      </c>
      <c r="AA9" s="46" t="s">
        <v>17</v>
      </c>
      <c r="AB9" s="46">
        <v>1</v>
      </c>
      <c r="AC9" s="46">
        <v>5</v>
      </c>
      <c r="AD9" s="46" t="s">
        <v>17</v>
      </c>
      <c r="AE9" s="46">
        <v>2</v>
      </c>
      <c r="AF9" s="46">
        <f t="shared" si="1"/>
        <v>8</v>
      </c>
      <c r="AG9" s="5" t="b">
        <v>0</v>
      </c>
      <c r="AH9" s="5" t="s">
        <v>17</v>
      </c>
      <c r="AI9" s="13" t="s">
        <v>17</v>
      </c>
    </row>
    <row r="10" spans="1:35">
      <c r="A10" s="5">
        <v>8</v>
      </c>
      <c r="B10" s="5">
        <v>11103</v>
      </c>
      <c r="C10" s="5" t="s">
        <v>5</v>
      </c>
      <c r="D10" s="5">
        <v>22</v>
      </c>
      <c r="E10" s="5">
        <v>121</v>
      </c>
      <c r="F10" s="8">
        <v>1</v>
      </c>
      <c r="G10" s="8" t="s">
        <v>17</v>
      </c>
      <c r="H10" s="8" t="s">
        <v>17</v>
      </c>
      <c r="I10" s="8">
        <v>2</v>
      </c>
      <c r="J10" s="8">
        <v>2</v>
      </c>
      <c r="K10" s="8" t="s">
        <v>17</v>
      </c>
      <c r="L10" s="8" t="s">
        <v>17</v>
      </c>
      <c r="M10" s="8" t="s">
        <v>17</v>
      </c>
      <c r="N10" s="8">
        <v>10</v>
      </c>
      <c r="O10" s="8" t="s">
        <v>17</v>
      </c>
      <c r="P10" s="8" t="s">
        <v>17</v>
      </c>
      <c r="Q10" s="9">
        <v>43862</v>
      </c>
      <c r="R10" s="10">
        <v>3.4722222189884633E-3</v>
      </c>
      <c r="S10" s="5">
        <v>1</v>
      </c>
      <c r="T10" s="5">
        <v>95</v>
      </c>
      <c r="U10" s="45">
        <v>0</v>
      </c>
      <c r="V10" s="45">
        <v>2</v>
      </c>
      <c r="W10" s="45">
        <v>2</v>
      </c>
      <c r="X10" s="45">
        <v>0</v>
      </c>
      <c r="Y10" s="45">
        <v>13</v>
      </c>
      <c r="Z10" s="45">
        <f t="shared" si="0"/>
        <v>17</v>
      </c>
      <c r="AA10" s="46" t="s">
        <v>17</v>
      </c>
      <c r="AB10" s="46">
        <v>0</v>
      </c>
      <c r="AC10" s="46">
        <v>6</v>
      </c>
      <c r="AD10" s="46" t="s">
        <v>17</v>
      </c>
      <c r="AE10" s="46">
        <v>1</v>
      </c>
      <c r="AF10" s="46">
        <f t="shared" si="1"/>
        <v>7</v>
      </c>
      <c r="AG10" s="5" t="b">
        <v>0</v>
      </c>
      <c r="AH10" s="5" t="s">
        <v>17</v>
      </c>
      <c r="AI10" s="5" t="s">
        <v>17</v>
      </c>
    </row>
    <row r="11" spans="1:35">
      <c r="A11" s="5">
        <v>9</v>
      </c>
      <c r="B11" s="5">
        <v>11103</v>
      </c>
      <c r="C11" s="5" t="s">
        <v>5</v>
      </c>
      <c r="D11" s="5">
        <v>26</v>
      </c>
      <c r="E11" s="5">
        <v>114</v>
      </c>
      <c r="F11" s="8">
        <v>1</v>
      </c>
      <c r="G11" s="8" t="s">
        <v>17</v>
      </c>
      <c r="H11" s="8" t="s">
        <v>17</v>
      </c>
      <c r="I11" s="8">
        <v>1</v>
      </c>
      <c r="J11" s="8">
        <v>1</v>
      </c>
      <c r="K11" s="8" t="s">
        <v>17</v>
      </c>
      <c r="L11" s="8" t="s">
        <v>17</v>
      </c>
      <c r="M11" s="8" t="s">
        <v>17</v>
      </c>
      <c r="N11" s="8" t="s">
        <v>17</v>
      </c>
      <c r="O11" s="8" t="s">
        <v>17</v>
      </c>
      <c r="P11" s="8">
        <v>1</v>
      </c>
      <c r="Q11" s="9">
        <v>43862</v>
      </c>
      <c r="R11" s="10">
        <v>6.9444444445252884E-2</v>
      </c>
      <c r="S11" s="5">
        <v>1</v>
      </c>
      <c r="T11" s="5">
        <v>66</v>
      </c>
      <c r="U11" s="45">
        <v>0</v>
      </c>
      <c r="V11" s="45">
        <v>2</v>
      </c>
      <c r="W11" s="45">
        <v>2</v>
      </c>
      <c r="X11" s="45">
        <v>0</v>
      </c>
      <c r="Y11" s="45">
        <v>13</v>
      </c>
      <c r="Z11" s="45">
        <f t="shared" si="0"/>
        <v>17</v>
      </c>
      <c r="AA11" s="46" t="s">
        <v>17</v>
      </c>
      <c r="AB11" s="46">
        <v>0</v>
      </c>
      <c r="AC11" s="46">
        <v>6</v>
      </c>
      <c r="AD11" s="46" t="s">
        <v>17</v>
      </c>
      <c r="AE11" s="46">
        <v>2</v>
      </c>
      <c r="AF11" s="46">
        <f t="shared" si="1"/>
        <v>8</v>
      </c>
      <c r="AG11" s="5" t="b">
        <v>0</v>
      </c>
      <c r="AH11" s="5" t="s">
        <v>17</v>
      </c>
      <c r="AI11" s="5" t="s">
        <v>17</v>
      </c>
    </row>
    <row r="12" spans="1:35">
      <c r="A12" s="5">
        <v>10</v>
      </c>
      <c r="B12" s="5">
        <v>10459</v>
      </c>
      <c r="C12" s="5" t="s">
        <v>2</v>
      </c>
      <c r="D12" s="5">
        <v>17</v>
      </c>
      <c r="E12" s="5">
        <v>41</v>
      </c>
      <c r="F12" s="8" t="s">
        <v>17</v>
      </c>
      <c r="G12" s="8" t="s">
        <v>17</v>
      </c>
      <c r="H12" s="8" t="s">
        <v>17</v>
      </c>
      <c r="I12" s="8" t="s">
        <v>17</v>
      </c>
      <c r="J12" s="8" t="s">
        <v>17</v>
      </c>
      <c r="K12" s="8" t="s">
        <v>17</v>
      </c>
      <c r="L12" s="8" t="s">
        <v>17</v>
      </c>
      <c r="M12" s="8">
        <v>4</v>
      </c>
      <c r="N12" s="8" t="s">
        <v>17</v>
      </c>
      <c r="O12" s="8" t="s">
        <v>17</v>
      </c>
      <c r="P12" s="8" t="s">
        <v>17</v>
      </c>
      <c r="Q12" s="9">
        <v>43868</v>
      </c>
      <c r="R12" s="10">
        <v>0.94791666666424135</v>
      </c>
      <c r="S12" s="5">
        <v>1</v>
      </c>
      <c r="T12" s="5">
        <v>75</v>
      </c>
      <c r="U12" s="45">
        <v>2</v>
      </c>
      <c r="V12" s="45">
        <v>2</v>
      </c>
      <c r="W12" s="45">
        <v>2</v>
      </c>
      <c r="X12" s="45">
        <v>2</v>
      </c>
      <c r="Y12" s="45">
        <v>7</v>
      </c>
      <c r="Z12" s="45">
        <f t="shared" si="0"/>
        <v>15</v>
      </c>
      <c r="AA12" s="46">
        <v>0</v>
      </c>
      <c r="AB12" s="46">
        <v>0</v>
      </c>
      <c r="AC12" s="46">
        <v>0</v>
      </c>
      <c r="AD12" s="46">
        <v>0</v>
      </c>
      <c r="AE12" s="46">
        <v>1</v>
      </c>
      <c r="AF12" s="46">
        <f t="shared" si="1"/>
        <v>1</v>
      </c>
      <c r="AG12" s="5" t="b">
        <v>0</v>
      </c>
      <c r="AH12" s="5" t="s">
        <v>17</v>
      </c>
      <c r="AI12" s="5" t="s">
        <v>17</v>
      </c>
    </row>
    <row r="13" spans="1:35">
      <c r="A13" s="5">
        <v>11</v>
      </c>
      <c r="B13" s="5">
        <v>10459</v>
      </c>
      <c r="C13" s="5" t="s">
        <v>2</v>
      </c>
      <c r="D13" s="5">
        <v>17</v>
      </c>
      <c r="E13" s="5">
        <v>41</v>
      </c>
      <c r="F13" s="8" t="s">
        <v>17</v>
      </c>
      <c r="G13" s="8" t="s">
        <v>17</v>
      </c>
      <c r="H13" s="8" t="s">
        <v>17</v>
      </c>
      <c r="I13" s="8" t="s">
        <v>17</v>
      </c>
      <c r="J13" s="8" t="s">
        <v>17</v>
      </c>
      <c r="K13" s="8" t="s">
        <v>17</v>
      </c>
      <c r="L13" s="8" t="s">
        <v>17</v>
      </c>
      <c r="M13" s="8" t="s">
        <v>17</v>
      </c>
      <c r="N13" s="8" t="s">
        <v>17</v>
      </c>
      <c r="O13" s="8" t="s">
        <v>17</v>
      </c>
      <c r="P13" s="8">
        <v>1</v>
      </c>
      <c r="Q13" s="9">
        <v>43868</v>
      </c>
      <c r="R13" s="10">
        <v>0.96875</v>
      </c>
      <c r="S13" s="5">
        <v>1</v>
      </c>
      <c r="T13" s="5">
        <v>115</v>
      </c>
      <c r="U13" s="45">
        <v>2</v>
      </c>
      <c r="V13" s="45">
        <v>2</v>
      </c>
      <c r="W13" s="45">
        <v>2</v>
      </c>
      <c r="X13" s="45">
        <v>2</v>
      </c>
      <c r="Y13" s="45">
        <v>7</v>
      </c>
      <c r="Z13" s="45">
        <f t="shared" ref="Z13" si="2">SUM(U13:Y13)</f>
        <v>15</v>
      </c>
      <c r="AA13" s="46">
        <v>0</v>
      </c>
      <c r="AB13" s="46">
        <v>0</v>
      </c>
      <c r="AC13" s="46">
        <v>1</v>
      </c>
      <c r="AD13" s="46">
        <v>0</v>
      </c>
      <c r="AE13" s="46">
        <v>1</v>
      </c>
      <c r="AF13" s="46">
        <f t="shared" ref="AF13" si="3">SUM(AA13:AE13)</f>
        <v>2</v>
      </c>
      <c r="AG13" s="5" t="b">
        <v>0</v>
      </c>
      <c r="AH13" s="5" t="s">
        <v>17</v>
      </c>
      <c r="AI13" s="5" t="s">
        <v>17</v>
      </c>
    </row>
    <row r="14" spans="1:35" s="2" customFormat="1">
      <c r="A14" s="13">
        <v>12</v>
      </c>
      <c r="B14" s="13">
        <v>11210</v>
      </c>
      <c r="C14" s="13" t="s">
        <v>6</v>
      </c>
      <c r="D14" s="13">
        <v>45</v>
      </c>
      <c r="E14" s="13">
        <v>63</v>
      </c>
      <c r="F14" s="8" t="s">
        <v>17</v>
      </c>
      <c r="G14" s="8">
        <v>1</v>
      </c>
      <c r="H14" s="8" t="s">
        <v>17</v>
      </c>
      <c r="I14" s="8" t="s">
        <v>17</v>
      </c>
      <c r="J14" s="8">
        <v>1</v>
      </c>
      <c r="K14" s="8" t="s">
        <v>17</v>
      </c>
      <c r="L14" s="8" t="s">
        <v>17</v>
      </c>
      <c r="M14" s="8" t="s">
        <v>17</v>
      </c>
      <c r="N14" s="8" t="s">
        <v>17</v>
      </c>
      <c r="O14" s="8" t="s">
        <v>17</v>
      </c>
      <c r="P14" s="8">
        <v>2</v>
      </c>
      <c r="Q14" s="14">
        <v>43875</v>
      </c>
      <c r="R14" s="15">
        <v>0.96875</v>
      </c>
      <c r="S14" s="13">
        <v>1</v>
      </c>
      <c r="T14" s="13">
        <v>141</v>
      </c>
      <c r="U14" s="45">
        <v>2</v>
      </c>
      <c r="V14" s="45">
        <v>2</v>
      </c>
      <c r="W14" s="45">
        <v>2</v>
      </c>
      <c r="X14" s="45">
        <v>0</v>
      </c>
      <c r="Y14" s="45">
        <v>7</v>
      </c>
      <c r="Z14" s="45">
        <f t="shared" ref="Z14:Z25" si="4">SUM(U14:Y14)</f>
        <v>13</v>
      </c>
      <c r="AA14" s="46">
        <v>0</v>
      </c>
      <c r="AB14" s="46">
        <v>0</v>
      </c>
      <c r="AC14" s="46">
        <v>6</v>
      </c>
      <c r="AD14" s="46" t="s">
        <v>17</v>
      </c>
      <c r="AE14" s="46">
        <v>3</v>
      </c>
      <c r="AF14" s="46">
        <f t="shared" ref="AF14:AF25" si="5">SUM(AA14:AE14)</f>
        <v>9</v>
      </c>
      <c r="AG14" s="13" t="b">
        <v>1</v>
      </c>
      <c r="AH14" s="13">
        <v>135</v>
      </c>
      <c r="AI14" s="13" t="s">
        <v>17</v>
      </c>
    </row>
    <row r="15" spans="1:35" s="2" customFormat="1">
      <c r="A15" s="13">
        <v>13</v>
      </c>
      <c r="B15" s="13">
        <v>10452</v>
      </c>
      <c r="C15" s="13" t="s">
        <v>2</v>
      </c>
      <c r="D15" s="13">
        <v>14</v>
      </c>
      <c r="E15" s="13">
        <v>46</v>
      </c>
      <c r="F15" s="8" t="s">
        <v>17</v>
      </c>
      <c r="G15" s="8" t="s">
        <v>17</v>
      </c>
      <c r="H15" s="8">
        <v>1</v>
      </c>
      <c r="I15" s="8">
        <v>1</v>
      </c>
      <c r="J15" s="8">
        <v>2</v>
      </c>
      <c r="K15" s="8" t="s">
        <v>17</v>
      </c>
      <c r="L15" s="8" t="s">
        <v>17</v>
      </c>
      <c r="M15" s="8" t="s">
        <v>17</v>
      </c>
      <c r="N15" s="8" t="s">
        <v>17</v>
      </c>
      <c r="O15" s="8" t="s">
        <v>17</v>
      </c>
      <c r="P15" s="8">
        <v>2</v>
      </c>
      <c r="Q15" s="14">
        <v>43882</v>
      </c>
      <c r="R15" s="15">
        <v>0.95138888889050577</v>
      </c>
      <c r="S15" s="13">
        <v>1</v>
      </c>
      <c r="T15" s="13">
        <v>100</v>
      </c>
      <c r="U15" s="45">
        <v>2</v>
      </c>
      <c r="V15" s="45">
        <v>2</v>
      </c>
      <c r="W15" s="45">
        <v>2</v>
      </c>
      <c r="X15" s="45">
        <v>2</v>
      </c>
      <c r="Y15" s="45">
        <v>15</v>
      </c>
      <c r="Z15" s="45">
        <f t="shared" si="4"/>
        <v>23</v>
      </c>
      <c r="AA15" s="46">
        <v>0</v>
      </c>
      <c r="AB15" s="46">
        <v>0</v>
      </c>
      <c r="AC15" s="46">
        <v>1</v>
      </c>
      <c r="AD15" s="46">
        <v>0</v>
      </c>
      <c r="AE15" s="46">
        <v>4</v>
      </c>
      <c r="AF15" s="46">
        <f t="shared" si="5"/>
        <v>5</v>
      </c>
      <c r="AG15" s="13" t="b">
        <v>0</v>
      </c>
      <c r="AH15" s="13" t="s">
        <v>17</v>
      </c>
      <c r="AI15" s="13" t="s">
        <v>17</v>
      </c>
    </row>
    <row r="16" spans="1:35">
      <c r="A16" s="5">
        <v>14</v>
      </c>
      <c r="B16" s="5">
        <v>10457</v>
      </c>
      <c r="C16" s="5" t="s">
        <v>2</v>
      </c>
      <c r="D16" s="5">
        <v>14</v>
      </c>
      <c r="E16" s="5">
        <v>46</v>
      </c>
      <c r="F16" s="8">
        <v>2</v>
      </c>
      <c r="G16" s="8">
        <v>1</v>
      </c>
      <c r="H16" s="8" t="s">
        <v>17</v>
      </c>
      <c r="I16" s="8" t="s">
        <v>17</v>
      </c>
      <c r="J16" s="8" t="s">
        <v>17</v>
      </c>
      <c r="K16" s="8" t="s">
        <v>17</v>
      </c>
      <c r="L16" s="8" t="s">
        <v>17</v>
      </c>
      <c r="M16" s="8" t="s">
        <v>17</v>
      </c>
      <c r="N16" s="8" t="s">
        <v>17</v>
      </c>
      <c r="O16" s="8" t="s">
        <v>17</v>
      </c>
      <c r="P16" s="8">
        <v>2</v>
      </c>
      <c r="Q16" s="9">
        <v>43883</v>
      </c>
      <c r="R16" s="10">
        <v>6.9444444452528842E-3</v>
      </c>
      <c r="S16" s="5">
        <v>1</v>
      </c>
      <c r="T16" s="5">
        <v>120</v>
      </c>
      <c r="U16" s="45">
        <v>2</v>
      </c>
      <c r="V16" s="45">
        <v>2</v>
      </c>
      <c r="W16" s="45">
        <v>2</v>
      </c>
      <c r="X16" s="45">
        <v>2</v>
      </c>
      <c r="Y16" s="45">
        <v>15</v>
      </c>
      <c r="Z16" s="45">
        <f t="shared" si="4"/>
        <v>23</v>
      </c>
      <c r="AA16" s="46">
        <v>0</v>
      </c>
      <c r="AB16" s="46">
        <v>2</v>
      </c>
      <c r="AC16" s="46">
        <v>1</v>
      </c>
      <c r="AD16" s="46">
        <v>0</v>
      </c>
      <c r="AE16" s="46">
        <v>2</v>
      </c>
      <c r="AF16" s="46">
        <f t="shared" si="5"/>
        <v>5</v>
      </c>
      <c r="AG16" s="5" t="b">
        <v>0</v>
      </c>
      <c r="AH16" s="5" t="s">
        <v>17</v>
      </c>
      <c r="AI16" s="5" t="s">
        <v>17</v>
      </c>
    </row>
    <row r="17" spans="1:35">
      <c r="A17" s="5">
        <v>15</v>
      </c>
      <c r="B17" s="5">
        <v>10472</v>
      </c>
      <c r="C17" s="5" t="s">
        <v>2</v>
      </c>
      <c r="D17" s="5">
        <v>18</v>
      </c>
      <c r="E17" s="5">
        <v>43</v>
      </c>
      <c r="F17" s="8" t="s">
        <v>17</v>
      </c>
      <c r="G17" s="8"/>
      <c r="H17" s="8" t="s">
        <v>17</v>
      </c>
      <c r="I17" s="8" t="s">
        <v>17</v>
      </c>
      <c r="J17" s="8" t="s">
        <v>17</v>
      </c>
      <c r="K17" s="8" t="s">
        <v>17</v>
      </c>
      <c r="L17" s="8" t="s">
        <v>17</v>
      </c>
      <c r="M17" s="8" t="s">
        <v>17</v>
      </c>
      <c r="N17" s="8" t="s">
        <v>17</v>
      </c>
      <c r="O17" s="8" t="s">
        <v>17</v>
      </c>
      <c r="P17" s="8">
        <v>1</v>
      </c>
      <c r="Q17" s="9">
        <v>43889</v>
      </c>
      <c r="R17" s="10">
        <v>0.93541666666715173</v>
      </c>
      <c r="S17" s="5">
        <v>1</v>
      </c>
      <c r="T17" s="5">
        <v>38</v>
      </c>
      <c r="U17" s="45">
        <v>2</v>
      </c>
      <c r="V17" s="45">
        <v>2</v>
      </c>
      <c r="W17" s="45">
        <v>3</v>
      </c>
      <c r="X17" s="45">
        <v>2</v>
      </c>
      <c r="Y17" s="45">
        <v>13</v>
      </c>
      <c r="Z17" s="45">
        <f t="shared" si="4"/>
        <v>22</v>
      </c>
      <c r="AA17" s="46">
        <v>0</v>
      </c>
      <c r="AB17" s="46">
        <v>0</v>
      </c>
      <c r="AC17" s="46">
        <v>1</v>
      </c>
      <c r="AD17" s="46">
        <v>0</v>
      </c>
      <c r="AE17" s="46">
        <v>0</v>
      </c>
      <c r="AF17" s="46">
        <f t="shared" si="5"/>
        <v>1</v>
      </c>
      <c r="AG17" s="5" t="b">
        <v>0</v>
      </c>
      <c r="AH17" s="5" t="s">
        <v>17</v>
      </c>
      <c r="AI17" s="5" t="s">
        <v>17</v>
      </c>
    </row>
    <row r="18" spans="1:35">
      <c r="A18" s="5">
        <v>16</v>
      </c>
      <c r="B18" s="5">
        <v>10472</v>
      </c>
      <c r="C18" s="5" t="s">
        <v>2</v>
      </c>
      <c r="D18" s="5">
        <v>17</v>
      </c>
      <c r="E18" s="5">
        <v>43</v>
      </c>
      <c r="F18" s="8">
        <v>1</v>
      </c>
      <c r="G18" s="8"/>
      <c r="H18" s="8" t="s">
        <v>17</v>
      </c>
      <c r="I18" s="8" t="s">
        <v>17</v>
      </c>
      <c r="J18" s="8">
        <v>1</v>
      </c>
      <c r="K18" s="8" t="s">
        <v>17</v>
      </c>
      <c r="L18" s="8">
        <v>1</v>
      </c>
      <c r="M18" s="8" t="s">
        <v>17</v>
      </c>
      <c r="N18" s="8" t="s">
        <v>17</v>
      </c>
      <c r="O18" s="8" t="s">
        <v>17</v>
      </c>
      <c r="P18" s="8" t="s">
        <v>17</v>
      </c>
      <c r="Q18" s="9">
        <v>43889</v>
      </c>
      <c r="R18" s="10">
        <v>0.96527777778101154</v>
      </c>
      <c r="S18" s="5">
        <v>1</v>
      </c>
      <c r="T18" s="5">
        <v>60</v>
      </c>
      <c r="U18" s="45">
        <v>2</v>
      </c>
      <c r="V18" s="45">
        <v>2</v>
      </c>
      <c r="W18" s="45">
        <v>3</v>
      </c>
      <c r="X18" s="45">
        <v>2</v>
      </c>
      <c r="Y18" s="45">
        <v>13</v>
      </c>
      <c r="Z18" s="45">
        <f t="shared" si="4"/>
        <v>22</v>
      </c>
      <c r="AA18" s="46">
        <v>0</v>
      </c>
      <c r="AB18" s="46">
        <v>1</v>
      </c>
      <c r="AC18" s="46">
        <v>5</v>
      </c>
      <c r="AD18" s="46">
        <v>2</v>
      </c>
      <c r="AE18" s="46">
        <v>0</v>
      </c>
      <c r="AF18" s="46">
        <f t="shared" si="5"/>
        <v>8</v>
      </c>
      <c r="AG18" s="5" t="b">
        <v>0</v>
      </c>
      <c r="AH18" s="5" t="s">
        <v>17</v>
      </c>
      <c r="AI18" s="5" t="s">
        <v>17</v>
      </c>
    </row>
    <row r="19" spans="1:35">
      <c r="A19" s="5">
        <v>17</v>
      </c>
      <c r="B19" s="5">
        <v>10472</v>
      </c>
      <c r="C19" s="5" t="s">
        <v>2</v>
      </c>
      <c r="D19" s="5">
        <v>17</v>
      </c>
      <c r="E19" s="5">
        <v>43</v>
      </c>
      <c r="F19" s="8" t="s">
        <v>17</v>
      </c>
      <c r="G19" s="8"/>
      <c r="H19" s="8" t="s">
        <v>17</v>
      </c>
      <c r="I19" s="8" t="s">
        <v>17</v>
      </c>
      <c r="J19" s="8">
        <v>4</v>
      </c>
      <c r="K19" s="8" t="s">
        <v>17</v>
      </c>
      <c r="L19" s="8" t="s">
        <v>17</v>
      </c>
      <c r="M19" s="8" t="s">
        <v>17</v>
      </c>
      <c r="N19" s="8" t="s">
        <v>17</v>
      </c>
      <c r="O19" s="8" t="s">
        <v>17</v>
      </c>
      <c r="P19" s="8" t="s">
        <v>17</v>
      </c>
      <c r="Q19" s="9">
        <v>43890</v>
      </c>
      <c r="R19" s="10">
        <v>6.2499999985448085E-3</v>
      </c>
      <c r="S19" s="5">
        <v>1</v>
      </c>
      <c r="T19" s="5">
        <v>46</v>
      </c>
      <c r="U19" s="45">
        <v>2</v>
      </c>
      <c r="V19" s="45">
        <v>2</v>
      </c>
      <c r="W19" s="45">
        <v>3</v>
      </c>
      <c r="X19" s="45">
        <v>2</v>
      </c>
      <c r="Y19" s="45">
        <v>13</v>
      </c>
      <c r="Z19" s="45">
        <f t="shared" si="4"/>
        <v>22</v>
      </c>
      <c r="AA19" s="46">
        <v>0</v>
      </c>
      <c r="AB19" s="46">
        <v>0</v>
      </c>
      <c r="AC19" s="46">
        <v>3</v>
      </c>
      <c r="AD19" s="46">
        <v>0</v>
      </c>
      <c r="AE19" s="46">
        <v>0</v>
      </c>
      <c r="AF19" s="46">
        <f t="shared" si="5"/>
        <v>3</v>
      </c>
      <c r="AG19" s="5" t="b">
        <v>0</v>
      </c>
      <c r="AH19" s="5" t="s">
        <v>17</v>
      </c>
      <c r="AI19" s="5" t="s">
        <v>17</v>
      </c>
    </row>
    <row r="20" spans="1:35">
      <c r="A20" s="5">
        <v>18</v>
      </c>
      <c r="B20" s="5">
        <v>11372</v>
      </c>
      <c r="C20" s="5" t="s">
        <v>5</v>
      </c>
      <c r="D20" s="5">
        <v>25</v>
      </c>
      <c r="E20" s="5">
        <v>115</v>
      </c>
      <c r="F20" s="8">
        <v>1</v>
      </c>
      <c r="G20" s="8">
        <v>3</v>
      </c>
      <c r="H20" s="8">
        <v>2</v>
      </c>
      <c r="I20" s="8">
        <v>1</v>
      </c>
      <c r="J20" s="8">
        <v>5</v>
      </c>
      <c r="K20" s="8" t="s">
        <v>17</v>
      </c>
      <c r="L20" s="8" t="s">
        <v>17</v>
      </c>
      <c r="M20" s="8" t="s">
        <v>17</v>
      </c>
      <c r="N20" s="8" t="s">
        <v>17</v>
      </c>
      <c r="O20" s="8" t="s">
        <v>17</v>
      </c>
      <c r="P20" s="8" t="s">
        <v>17</v>
      </c>
      <c r="Q20" s="9">
        <v>43896</v>
      </c>
      <c r="R20" s="10">
        <v>0.9375</v>
      </c>
      <c r="S20" s="5">
        <v>1</v>
      </c>
      <c r="T20" s="5">
        <v>105</v>
      </c>
      <c r="U20" s="45">
        <v>2</v>
      </c>
      <c r="V20" s="45">
        <v>0</v>
      </c>
      <c r="W20" s="45">
        <v>2</v>
      </c>
      <c r="X20" s="45">
        <v>0</v>
      </c>
      <c r="Y20" s="45">
        <v>7</v>
      </c>
      <c r="Z20" s="45">
        <f t="shared" si="4"/>
        <v>11</v>
      </c>
      <c r="AA20" s="46">
        <v>0</v>
      </c>
      <c r="AB20" s="46" t="s">
        <v>17</v>
      </c>
      <c r="AC20" s="46">
        <v>7</v>
      </c>
      <c r="AD20" s="46" t="s">
        <v>17</v>
      </c>
      <c r="AE20" s="46">
        <v>3</v>
      </c>
      <c r="AF20" s="46">
        <f t="shared" si="5"/>
        <v>10</v>
      </c>
      <c r="AG20" s="5" t="b">
        <v>0</v>
      </c>
      <c r="AH20" s="5" t="s">
        <v>17</v>
      </c>
      <c r="AI20" s="5" t="s">
        <v>17</v>
      </c>
    </row>
    <row r="21" spans="1:35">
      <c r="A21" s="5">
        <v>19</v>
      </c>
      <c r="B21" s="5">
        <v>11368</v>
      </c>
      <c r="C21" s="5" t="s">
        <v>5</v>
      </c>
      <c r="D21" s="5">
        <v>21</v>
      </c>
      <c r="E21" s="5">
        <v>115</v>
      </c>
      <c r="F21" s="8">
        <v>2</v>
      </c>
      <c r="G21" s="8">
        <v>4</v>
      </c>
      <c r="H21" s="8">
        <v>2</v>
      </c>
      <c r="I21" s="8">
        <v>1</v>
      </c>
      <c r="J21" s="8">
        <v>3</v>
      </c>
      <c r="K21" s="8" t="s">
        <v>17</v>
      </c>
      <c r="L21" s="8" t="s">
        <v>17</v>
      </c>
      <c r="M21" s="8" t="s">
        <v>17</v>
      </c>
      <c r="N21" s="8" t="s">
        <v>17</v>
      </c>
      <c r="O21" s="8">
        <v>2</v>
      </c>
      <c r="P21" s="8" t="s">
        <v>17</v>
      </c>
      <c r="Q21" s="9">
        <v>43896</v>
      </c>
      <c r="R21" s="10">
        <v>0.95833333333575865</v>
      </c>
      <c r="S21" s="5">
        <v>1</v>
      </c>
      <c r="T21" s="5">
        <v>139</v>
      </c>
      <c r="U21" s="45">
        <v>2</v>
      </c>
      <c r="V21" s="45">
        <v>0</v>
      </c>
      <c r="W21" s="45">
        <v>2</v>
      </c>
      <c r="X21" s="45">
        <v>0</v>
      </c>
      <c r="Y21" s="45">
        <v>7</v>
      </c>
      <c r="Z21" s="45">
        <f t="shared" si="4"/>
        <v>11</v>
      </c>
      <c r="AA21" s="46">
        <v>1</v>
      </c>
      <c r="AB21" s="46" t="s">
        <v>17</v>
      </c>
      <c r="AC21" s="46">
        <v>7</v>
      </c>
      <c r="AD21" s="46" t="s">
        <v>17</v>
      </c>
      <c r="AE21" s="46">
        <v>1</v>
      </c>
      <c r="AF21" s="46">
        <f t="shared" si="5"/>
        <v>9</v>
      </c>
      <c r="AG21" s="5" t="b">
        <v>0</v>
      </c>
      <c r="AH21" s="5" t="s">
        <v>17</v>
      </c>
      <c r="AI21" s="5" t="s">
        <v>17</v>
      </c>
    </row>
    <row r="22" spans="1:35">
      <c r="A22" s="5">
        <v>20</v>
      </c>
      <c r="B22" s="5">
        <v>11372</v>
      </c>
      <c r="C22" s="5" t="s">
        <v>5</v>
      </c>
      <c r="D22" s="5">
        <v>21</v>
      </c>
      <c r="E22" s="5">
        <v>115</v>
      </c>
      <c r="F22" s="8" t="s">
        <v>17</v>
      </c>
      <c r="G22" s="8" t="s">
        <v>17</v>
      </c>
      <c r="H22" s="8" t="s">
        <v>17</v>
      </c>
      <c r="I22" s="8" t="s">
        <v>17</v>
      </c>
      <c r="J22" s="8">
        <v>2</v>
      </c>
      <c r="K22" s="8" t="s">
        <v>17</v>
      </c>
      <c r="L22" s="8" t="s">
        <v>17</v>
      </c>
      <c r="M22" s="8">
        <v>3</v>
      </c>
      <c r="N22" s="8" t="s">
        <v>17</v>
      </c>
      <c r="O22" s="8" t="s">
        <v>17</v>
      </c>
      <c r="P22" s="8" t="s">
        <v>17</v>
      </c>
      <c r="Q22" s="9">
        <v>43897</v>
      </c>
      <c r="R22" s="10">
        <v>2.0833333335758653E-2</v>
      </c>
      <c r="S22" s="5">
        <v>1</v>
      </c>
      <c r="T22" s="5">
        <v>162</v>
      </c>
      <c r="U22" s="45">
        <v>2</v>
      </c>
      <c r="V22" s="45">
        <v>0</v>
      </c>
      <c r="W22" s="45">
        <v>2</v>
      </c>
      <c r="X22" s="45">
        <v>0</v>
      </c>
      <c r="Y22" s="45">
        <v>7</v>
      </c>
      <c r="Z22" s="45">
        <f t="shared" si="4"/>
        <v>11</v>
      </c>
      <c r="AA22" s="46">
        <v>0</v>
      </c>
      <c r="AB22" s="46" t="s">
        <v>17</v>
      </c>
      <c r="AC22" s="46">
        <v>4</v>
      </c>
      <c r="AD22" s="46" t="s">
        <v>17</v>
      </c>
      <c r="AE22" s="46">
        <v>0</v>
      </c>
      <c r="AF22" s="46">
        <f t="shared" si="5"/>
        <v>4</v>
      </c>
      <c r="AG22" s="5" t="b">
        <v>0</v>
      </c>
      <c r="AH22" s="5" t="s">
        <v>17</v>
      </c>
      <c r="AI22" s="5" t="s">
        <v>17</v>
      </c>
    </row>
    <row r="23" spans="1:35">
      <c r="A23" s="5">
        <v>21</v>
      </c>
      <c r="B23" s="5">
        <v>11372</v>
      </c>
      <c r="C23" s="5" t="s">
        <v>5</v>
      </c>
      <c r="D23" s="5">
        <v>21</v>
      </c>
      <c r="E23" s="5">
        <v>115</v>
      </c>
      <c r="F23" s="8" t="s">
        <v>17</v>
      </c>
      <c r="G23" s="8" t="s">
        <v>17</v>
      </c>
      <c r="H23" s="8">
        <v>1</v>
      </c>
      <c r="I23" s="8" t="s">
        <v>17</v>
      </c>
      <c r="J23" s="8">
        <v>5</v>
      </c>
      <c r="K23" s="8" t="s">
        <v>17</v>
      </c>
      <c r="L23" s="8" t="s">
        <v>17</v>
      </c>
      <c r="M23" s="8" t="s">
        <v>17</v>
      </c>
      <c r="N23" s="8" t="s">
        <v>17</v>
      </c>
      <c r="O23" s="8" t="s">
        <v>17</v>
      </c>
      <c r="P23" s="8" t="s">
        <v>17</v>
      </c>
      <c r="Q23" s="9">
        <v>43897</v>
      </c>
      <c r="R23" s="10">
        <v>0.14097222222335404</v>
      </c>
      <c r="S23" s="5">
        <v>1</v>
      </c>
      <c r="T23" s="5">
        <v>50</v>
      </c>
      <c r="U23" s="45">
        <v>0</v>
      </c>
      <c r="V23" s="45">
        <v>0</v>
      </c>
      <c r="W23" s="45">
        <v>2</v>
      </c>
      <c r="X23" s="45">
        <v>0</v>
      </c>
      <c r="Y23" s="45">
        <v>7</v>
      </c>
      <c r="Z23" s="45">
        <f t="shared" si="4"/>
        <v>9</v>
      </c>
      <c r="AA23" s="46" t="s">
        <v>17</v>
      </c>
      <c r="AB23" s="46" t="s">
        <v>17</v>
      </c>
      <c r="AC23" s="46">
        <v>4</v>
      </c>
      <c r="AD23" s="46" t="s">
        <v>17</v>
      </c>
      <c r="AE23" s="46">
        <v>0</v>
      </c>
      <c r="AF23" s="46">
        <f t="shared" si="5"/>
        <v>4</v>
      </c>
      <c r="AG23" s="5" t="b">
        <v>0</v>
      </c>
      <c r="AH23" s="5" t="s">
        <v>17</v>
      </c>
      <c r="AI23" s="5" t="s">
        <v>17</v>
      </c>
    </row>
    <row r="24" spans="1:35">
      <c r="A24" s="5">
        <v>22</v>
      </c>
      <c r="B24" s="5">
        <v>11104</v>
      </c>
      <c r="C24" s="5" t="s">
        <v>5</v>
      </c>
      <c r="D24" s="5">
        <v>26</v>
      </c>
      <c r="E24" s="5">
        <v>108</v>
      </c>
      <c r="F24" s="8" t="s">
        <v>17</v>
      </c>
      <c r="G24" s="8" t="s">
        <v>17</v>
      </c>
      <c r="H24" s="8">
        <v>1</v>
      </c>
      <c r="I24" s="8" t="s">
        <v>17</v>
      </c>
      <c r="J24" s="8">
        <v>1</v>
      </c>
      <c r="K24" s="8" t="s">
        <v>17</v>
      </c>
      <c r="L24" s="8" t="s">
        <v>17</v>
      </c>
      <c r="M24" s="8">
        <v>1</v>
      </c>
      <c r="N24" s="8" t="s">
        <v>17</v>
      </c>
      <c r="O24" s="8" t="s">
        <v>17</v>
      </c>
      <c r="P24" s="8" t="s">
        <v>17</v>
      </c>
      <c r="Q24" s="9">
        <v>43903</v>
      </c>
      <c r="R24" s="10">
        <v>0.95138888889050577</v>
      </c>
      <c r="S24" s="5">
        <v>1</v>
      </c>
      <c r="T24" s="5">
        <v>100</v>
      </c>
      <c r="U24" s="45">
        <v>2</v>
      </c>
      <c r="V24" s="45">
        <v>0</v>
      </c>
      <c r="W24" s="45">
        <v>2</v>
      </c>
      <c r="X24" s="45">
        <v>0</v>
      </c>
      <c r="Y24" s="45">
        <v>15</v>
      </c>
      <c r="Z24" s="45">
        <f t="shared" si="4"/>
        <v>19</v>
      </c>
      <c r="AA24" s="46">
        <v>0</v>
      </c>
      <c r="AB24" s="46" t="s">
        <v>17</v>
      </c>
      <c r="AC24" s="46">
        <v>5</v>
      </c>
      <c r="AD24" s="46" t="s">
        <v>17</v>
      </c>
      <c r="AE24" s="46">
        <v>2</v>
      </c>
      <c r="AF24" s="46">
        <f t="shared" si="5"/>
        <v>7</v>
      </c>
      <c r="AG24" s="5" t="b">
        <v>0</v>
      </c>
      <c r="AH24" s="5" t="s">
        <v>17</v>
      </c>
      <c r="AI24" s="5" t="s">
        <v>17</v>
      </c>
    </row>
    <row r="25" spans="1:35">
      <c r="A25" s="5">
        <v>23</v>
      </c>
      <c r="B25" s="5">
        <v>11101</v>
      </c>
      <c r="C25" s="5" t="s">
        <v>5</v>
      </c>
      <c r="D25" s="5">
        <v>26</v>
      </c>
      <c r="E25" s="5">
        <v>108</v>
      </c>
      <c r="F25" s="8" t="s">
        <v>17</v>
      </c>
      <c r="G25" s="8" t="s">
        <v>17</v>
      </c>
      <c r="H25" s="8">
        <v>1</v>
      </c>
      <c r="I25" s="8">
        <v>2</v>
      </c>
      <c r="J25" s="8">
        <v>1</v>
      </c>
      <c r="K25" s="8" t="s">
        <v>17</v>
      </c>
      <c r="L25" s="8">
        <v>1</v>
      </c>
      <c r="M25" s="8" t="s">
        <v>17</v>
      </c>
      <c r="N25" s="8" t="s">
        <v>17</v>
      </c>
      <c r="O25" s="8" t="s">
        <v>17</v>
      </c>
      <c r="P25" s="8">
        <v>2</v>
      </c>
      <c r="Q25" s="9">
        <v>43904</v>
      </c>
      <c r="R25" s="10">
        <v>3.125E-2</v>
      </c>
      <c r="S25" s="5">
        <v>1</v>
      </c>
      <c r="T25" s="5">
        <v>46</v>
      </c>
      <c r="U25" s="45">
        <v>2</v>
      </c>
      <c r="V25" s="45">
        <v>0</v>
      </c>
      <c r="W25" s="45">
        <v>2</v>
      </c>
      <c r="X25" s="45">
        <v>0</v>
      </c>
      <c r="Y25" s="45">
        <v>15</v>
      </c>
      <c r="Z25" s="45">
        <f t="shared" si="4"/>
        <v>19</v>
      </c>
      <c r="AA25" s="46">
        <v>0</v>
      </c>
      <c r="AB25" s="46" t="s">
        <v>17</v>
      </c>
      <c r="AC25" s="46">
        <v>3</v>
      </c>
      <c r="AD25" s="46" t="s">
        <v>17</v>
      </c>
      <c r="AE25" s="46">
        <v>0</v>
      </c>
      <c r="AF25" s="46">
        <f t="shared" si="5"/>
        <v>3</v>
      </c>
      <c r="AG25" s="5" t="b">
        <v>0</v>
      </c>
      <c r="AH25" s="5" t="s">
        <v>17</v>
      </c>
      <c r="AI25" s="5" t="s">
        <v>17</v>
      </c>
    </row>
    <row r="29" spans="1:35">
      <c r="B29" s="53" t="s">
        <v>103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35">
      <c r="B30" s="53" t="s">
        <v>104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2" spans="1:35" s="32" customFormat="1">
      <c r="A32" s="11"/>
      <c r="B32" s="11"/>
      <c r="C32" s="11"/>
      <c r="D32" s="11"/>
      <c r="E32" s="11"/>
      <c r="F32" s="49" t="s">
        <v>44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11"/>
      <c r="R32" s="11"/>
      <c r="S32" s="11"/>
      <c r="T32" s="11"/>
      <c r="U32" s="50" t="s">
        <v>55</v>
      </c>
      <c r="V32" s="51"/>
      <c r="W32" s="51"/>
      <c r="X32" s="51"/>
      <c r="Y32" s="51"/>
      <c r="Z32" s="52"/>
      <c r="AA32" s="50" t="s">
        <v>56</v>
      </c>
      <c r="AB32" s="51"/>
      <c r="AC32" s="51"/>
      <c r="AD32" s="51"/>
      <c r="AE32" s="52"/>
      <c r="AF32" s="11"/>
      <c r="AG32" s="11"/>
      <c r="AH32" s="11"/>
      <c r="AI32" s="11"/>
    </row>
    <row r="33" spans="1:35" s="32" customFormat="1" ht="75">
      <c r="A33" s="48" t="s">
        <v>20</v>
      </c>
      <c r="B33" s="48" t="s">
        <v>0</v>
      </c>
      <c r="C33" s="48" t="s">
        <v>1</v>
      </c>
      <c r="D33" s="48" t="s">
        <v>91</v>
      </c>
      <c r="E33" s="48" t="s">
        <v>90</v>
      </c>
      <c r="F33" s="48" t="s">
        <v>45</v>
      </c>
      <c r="G33" s="48" t="s">
        <v>46</v>
      </c>
      <c r="H33" s="48" t="s">
        <v>47</v>
      </c>
      <c r="I33" s="48" t="s">
        <v>48</v>
      </c>
      <c r="J33" s="48" t="s">
        <v>49</v>
      </c>
      <c r="K33" s="48" t="s">
        <v>81</v>
      </c>
      <c r="L33" s="48" t="s">
        <v>50</v>
      </c>
      <c r="M33" s="48" t="s">
        <v>51</v>
      </c>
      <c r="N33" s="48" t="s">
        <v>52</v>
      </c>
      <c r="O33" s="48" t="s">
        <v>54</v>
      </c>
      <c r="P33" s="48" t="s">
        <v>53</v>
      </c>
      <c r="Q33" s="48" t="s">
        <v>102</v>
      </c>
      <c r="R33" s="48" t="s">
        <v>43</v>
      </c>
      <c r="S33" s="48" t="s">
        <v>92</v>
      </c>
      <c r="T33" s="48" t="s">
        <v>27</v>
      </c>
      <c r="U33" s="48" t="s">
        <v>8</v>
      </c>
      <c r="V33" s="48" t="s">
        <v>9</v>
      </c>
      <c r="W33" s="48" t="s">
        <v>10</v>
      </c>
      <c r="X33" s="48" t="s">
        <v>11</v>
      </c>
      <c r="Y33" s="48" t="s">
        <v>12</v>
      </c>
      <c r="Z33" s="48" t="s">
        <v>13</v>
      </c>
      <c r="AA33" s="48" t="s">
        <v>8</v>
      </c>
      <c r="AB33" s="48" t="s">
        <v>9</v>
      </c>
      <c r="AC33" s="48" t="s">
        <v>10</v>
      </c>
      <c r="AD33" s="48" t="s">
        <v>11</v>
      </c>
      <c r="AE33" s="48" t="s">
        <v>12</v>
      </c>
      <c r="AF33" s="48" t="s">
        <v>14</v>
      </c>
      <c r="AG33" s="48" t="s">
        <v>15</v>
      </c>
      <c r="AH33" s="48" t="s">
        <v>35</v>
      </c>
      <c r="AI33" s="48" t="s">
        <v>16</v>
      </c>
    </row>
    <row r="34" spans="1:35" s="32" customFormat="1">
      <c r="A34" s="11" t="s">
        <v>76</v>
      </c>
      <c r="B34" s="11">
        <v>10039</v>
      </c>
      <c r="C34" s="11" t="s">
        <v>3</v>
      </c>
      <c r="D34" s="11">
        <v>9</v>
      </c>
      <c r="E34" s="11">
        <v>32</v>
      </c>
      <c r="F34" s="11" t="s">
        <v>17</v>
      </c>
      <c r="G34" s="11">
        <v>3</v>
      </c>
      <c r="H34" s="11" t="s">
        <v>17</v>
      </c>
      <c r="I34" s="11" t="s">
        <v>17</v>
      </c>
      <c r="J34" s="11" t="s">
        <v>17</v>
      </c>
      <c r="K34" s="11">
        <v>1</v>
      </c>
      <c r="L34" s="11" t="s">
        <v>17</v>
      </c>
      <c r="M34" s="11" t="s">
        <v>17</v>
      </c>
      <c r="N34" s="11">
        <v>6</v>
      </c>
      <c r="O34" s="11">
        <v>2</v>
      </c>
      <c r="P34" s="11" t="s">
        <v>17</v>
      </c>
      <c r="Q34" s="12">
        <v>43841</v>
      </c>
      <c r="R34" s="11" t="s">
        <v>17</v>
      </c>
      <c r="S34" s="11">
        <v>0</v>
      </c>
      <c r="T34" s="11" t="s">
        <v>17</v>
      </c>
      <c r="U34" s="11" t="s">
        <v>17</v>
      </c>
      <c r="V34" s="11" t="s">
        <v>17</v>
      </c>
      <c r="W34" s="11" t="s">
        <v>17</v>
      </c>
      <c r="X34" s="11" t="s">
        <v>17</v>
      </c>
      <c r="Y34" s="11" t="s">
        <v>17</v>
      </c>
      <c r="Z34" s="11" t="s">
        <v>17</v>
      </c>
      <c r="AA34" s="11" t="s">
        <v>17</v>
      </c>
      <c r="AB34" s="11" t="s">
        <v>17</v>
      </c>
      <c r="AC34" s="11" t="s">
        <v>17</v>
      </c>
      <c r="AD34" s="11" t="s">
        <v>17</v>
      </c>
      <c r="AE34" s="11" t="s">
        <v>17</v>
      </c>
      <c r="AF34" s="11" t="s">
        <v>17</v>
      </c>
      <c r="AG34" s="11" t="s">
        <v>17</v>
      </c>
      <c r="AH34" s="11" t="s">
        <v>17</v>
      </c>
      <c r="AI34" s="11" t="s">
        <v>17</v>
      </c>
    </row>
    <row r="35" spans="1:35" s="32" customFormat="1">
      <c r="A35" s="11" t="s">
        <v>77</v>
      </c>
      <c r="B35" s="11">
        <v>11101</v>
      </c>
      <c r="C35" s="11" t="s">
        <v>5</v>
      </c>
      <c r="D35" s="11">
        <v>26</v>
      </c>
      <c r="E35" s="11">
        <v>114</v>
      </c>
      <c r="F35" s="11">
        <v>2</v>
      </c>
      <c r="G35" s="11" t="s">
        <v>17</v>
      </c>
      <c r="H35" s="11" t="s">
        <v>17</v>
      </c>
      <c r="I35" s="11">
        <v>3</v>
      </c>
      <c r="J35" s="11">
        <v>3</v>
      </c>
      <c r="K35" s="11"/>
      <c r="L35" s="11" t="s">
        <v>17</v>
      </c>
      <c r="M35" s="11" t="s">
        <v>17</v>
      </c>
      <c r="N35" s="11" t="s">
        <v>17</v>
      </c>
      <c r="O35" s="11" t="s">
        <v>17</v>
      </c>
      <c r="P35" s="11" t="s">
        <v>17</v>
      </c>
      <c r="Q35" s="12">
        <v>43861</v>
      </c>
      <c r="R35" s="11" t="s">
        <v>17</v>
      </c>
      <c r="S35" s="11">
        <v>0</v>
      </c>
      <c r="T35" s="11" t="s">
        <v>17</v>
      </c>
      <c r="U35" s="11" t="s">
        <v>17</v>
      </c>
      <c r="V35" s="11" t="s">
        <v>17</v>
      </c>
      <c r="W35" s="11" t="s">
        <v>17</v>
      </c>
      <c r="X35" s="11" t="s">
        <v>17</v>
      </c>
      <c r="Y35" s="11" t="s">
        <v>17</v>
      </c>
      <c r="Z35" s="11" t="s">
        <v>17</v>
      </c>
      <c r="AA35" s="11" t="s">
        <v>17</v>
      </c>
      <c r="AB35" s="11" t="s">
        <v>17</v>
      </c>
      <c r="AC35" s="11" t="s">
        <v>17</v>
      </c>
      <c r="AD35" s="11" t="s">
        <v>17</v>
      </c>
      <c r="AE35" s="11" t="s">
        <v>17</v>
      </c>
      <c r="AF35" s="11" t="s">
        <v>17</v>
      </c>
      <c r="AG35" s="11" t="s">
        <v>17</v>
      </c>
      <c r="AH35" s="11" t="s">
        <v>17</v>
      </c>
      <c r="AI35" s="11" t="s">
        <v>17</v>
      </c>
    </row>
    <row r="36" spans="1:35" s="32" customFormat="1">
      <c r="A36" s="11" t="s">
        <v>78</v>
      </c>
      <c r="B36" s="11">
        <v>11234</v>
      </c>
      <c r="C36" s="11" t="s">
        <v>6</v>
      </c>
      <c r="D36" s="11">
        <v>46</v>
      </c>
      <c r="E36" s="11">
        <v>63</v>
      </c>
      <c r="F36" s="11" t="s">
        <v>17</v>
      </c>
      <c r="G36" s="11" t="s">
        <v>17</v>
      </c>
      <c r="H36" s="11" t="s">
        <v>17</v>
      </c>
      <c r="I36" s="11" t="s">
        <v>17</v>
      </c>
      <c r="J36" s="11" t="s">
        <v>17</v>
      </c>
      <c r="K36" s="11" t="s">
        <v>17</v>
      </c>
      <c r="L36" s="11" t="s">
        <v>17</v>
      </c>
      <c r="M36" s="11" t="s">
        <v>17</v>
      </c>
      <c r="N36" s="11" t="s">
        <v>17</v>
      </c>
      <c r="O36" s="11" t="s">
        <v>17</v>
      </c>
      <c r="P36" s="11">
        <v>2</v>
      </c>
      <c r="Q36" s="12">
        <v>43876</v>
      </c>
      <c r="R36" s="11" t="s">
        <v>17</v>
      </c>
      <c r="S36" s="11">
        <v>0</v>
      </c>
      <c r="T36" s="11" t="s">
        <v>17</v>
      </c>
      <c r="U36" s="11" t="s">
        <v>17</v>
      </c>
      <c r="V36" s="11" t="s">
        <v>17</v>
      </c>
      <c r="W36" s="11" t="s">
        <v>17</v>
      </c>
      <c r="X36" s="11" t="s">
        <v>17</v>
      </c>
      <c r="Y36" s="11" t="s">
        <v>17</v>
      </c>
      <c r="Z36" s="11" t="s">
        <v>17</v>
      </c>
      <c r="AA36" s="11" t="s">
        <v>17</v>
      </c>
      <c r="AB36" s="11" t="s">
        <v>17</v>
      </c>
      <c r="AC36" s="11" t="s">
        <v>17</v>
      </c>
      <c r="AD36" s="11" t="s">
        <v>17</v>
      </c>
      <c r="AE36" s="11" t="s">
        <v>17</v>
      </c>
      <c r="AF36" s="11" t="s">
        <v>17</v>
      </c>
      <c r="AG36" s="11" t="s">
        <v>17</v>
      </c>
      <c r="AH36" s="11" t="s">
        <v>17</v>
      </c>
      <c r="AI36" s="11" t="s">
        <v>17</v>
      </c>
    </row>
    <row r="37" spans="1:35" s="32" customFormat="1">
      <c r="A37" s="11" t="s">
        <v>79</v>
      </c>
      <c r="B37" s="11">
        <v>10472</v>
      </c>
      <c r="C37" s="11" t="s">
        <v>2</v>
      </c>
      <c r="D37" s="11">
        <v>18</v>
      </c>
      <c r="E37" s="11">
        <v>43</v>
      </c>
      <c r="F37" s="11">
        <v>2</v>
      </c>
      <c r="G37" s="11" t="s">
        <v>17</v>
      </c>
      <c r="H37" s="11" t="s">
        <v>17</v>
      </c>
      <c r="I37" s="11">
        <v>3</v>
      </c>
      <c r="J37" s="11">
        <v>3</v>
      </c>
      <c r="K37" s="11" t="s">
        <v>17</v>
      </c>
      <c r="L37" s="11" t="s">
        <v>17</v>
      </c>
      <c r="M37" s="11" t="s">
        <v>17</v>
      </c>
      <c r="N37" s="11" t="s">
        <v>17</v>
      </c>
      <c r="O37" s="11" t="s">
        <v>17</v>
      </c>
      <c r="P37" s="11" t="s">
        <v>17</v>
      </c>
      <c r="Q37" s="12">
        <v>43890</v>
      </c>
      <c r="R37" s="11" t="s">
        <v>17</v>
      </c>
      <c r="S37" s="11">
        <v>0</v>
      </c>
      <c r="T37" s="11" t="s">
        <v>17</v>
      </c>
      <c r="U37" s="11" t="s">
        <v>17</v>
      </c>
      <c r="V37" s="11" t="s">
        <v>17</v>
      </c>
      <c r="W37" s="11" t="s">
        <v>17</v>
      </c>
      <c r="X37" s="11" t="s">
        <v>17</v>
      </c>
      <c r="Y37" s="11" t="s">
        <v>17</v>
      </c>
      <c r="Z37" s="11" t="s">
        <v>17</v>
      </c>
      <c r="AA37" s="11" t="s">
        <v>17</v>
      </c>
      <c r="AB37" s="11" t="s">
        <v>17</v>
      </c>
      <c r="AC37" s="11" t="s">
        <v>17</v>
      </c>
      <c r="AD37" s="11" t="s">
        <v>17</v>
      </c>
      <c r="AE37" s="11" t="s">
        <v>17</v>
      </c>
      <c r="AF37" s="11" t="s">
        <v>17</v>
      </c>
      <c r="AG37" s="11" t="s">
        <v>17</v>
      </c>
      <c r="AH37" s="11" t="s">
        <v>17</v>
      </c>
      <c r="AI37" s="11" t="s">
        <v>17</v>
      </c>
    </row>
    <row r="38" spans="1:35" s="32" customFormat="1">
      <c r="A38" s="11" t="s">
        <v>80</v>
      </c>
      <c r="B38" s="11">
        <v>10472</v>
      </c>
      <c r="C38" s="11" t="s">
        <v>2</v>
      </c>
      <c r="D38" s="11">
        <v>18</v>
      </c>
      <c r="E38" s="11">
        <v>43</v>
      </c>
      <c r="F38" s="11" t="s">
        <v>17</v>
      </c>
      <c r="G38" s="11" t="s">
        <v>17</v>
      </c>
      <c r="H38" s="11" t="s">
        <v>17</v>
      </c>
      <c r="I38" s="11" t="s">
        <v>17</v>
      </c>
      <c r="J38" s="11">
        <v>3</v>
      </c>
      <c r="K38" s="11">
        <v>1</v>
      </c>
      <c r="L38" s="11" t="s">
        <v>17</v>
      </c>
      <c r="M38" s="11" t="s">
        <v>17</v>
      </c>
      <c r="N38" s="11" t="s">
        <v>17</v>
      </c>
      <c r="O38" s="11" t="s">
        <v>17</v>
      </c>
      <c r="P38" s="11" t="s">
        <v>17</v>
      </c>
      <c r="Q38" s="12">
        <v>43890</v>
      </c>
      <c r="R38" s="11" t="s">
        <v>17</v>
      </c>
      <c r="S38" s="11">
        <v>0</v>
      </c>
      <c r="T38" s="11" t="s">
        <v>17</v>
      </c>
      <c r="U38" s="11" t="s">
        <v>17</v>
      </c>
      <c r="V38" s="11" t="s">
        <v>17</v>
      </c>
      <c r="W38" s="11" t="s">
        <v>17</v>
      </c>
      <c r="X38" s="11" t="s">
        <v>17</v>
      </c>
      <c r="Y38" s="11" t="s">
        <v>17</v>
      </c>
      <c r="Z38" s="11" t="s">
        <v>17</v>
      </c>
      <c r="AA38" s="11" t="s">
        <v>17</v>
      </c>
      <c r="AB38" s="11" t="s">
        <v>17</v>
      </c>
      <c r="AC38" s="11" t="s">
        <v>17</v>
      </c>
      <c r="AD38" s="11" t="s">
        <v>17</v>
      </c>
      <c r="AE38" s="11" t="s">
        <v>17</v>
      </c>
      <c r="AF38" s="11" t="s">
        <v>17</v>
      </c>
      <c r="AG38" s="11" t="s">
        <v>17</v>
      </c>
      <c r="AH38" s="11" t="s">
        <v>17</v>
      </c>
      <c r="AI38" s="11" t="s">
        <v>17</v>
      </c>
    </row>
  </sheetData>
  <autoFilter ref="Q1:Q41" xr:uid="{23CE4403-1201-4B06-9B43-96B41B1B4AFA}"/>
  <mergeCells count="8">
    <mergeCell ref="F1:P1"/>
    <mergeCell ref="U1:Z1"/>
    <mergeCell ref="AA1:AE1"/>
    <mergeCell ref="F32:P32"/>
    <mergeCell ref="U32:Z32"/>
    <mergeCell ref="AA32:AE32"/>
    <mergeCell ref="B29:L29"/>
    <mergeCell ref="B30:L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3F20-A3ED-4E9B-989E-0CDB437CA34B}">
  <dimension ref="A1:X33"/>
  <sheetViews>
    <sheetView topLeftCell="B1" workbookViewId="0">
      <selection activeCell="H27" sqref="H27"/>
    </sheetView>
  </sheetViews>
  <sheetFormatPr defaultColWidth="8.85546875" defaultRowHeight="15"/>
  <cols>
    <col min="1" max="1" width="33.140625" customWidth="1"/>
    <col min="2" max="2" width="11.28515625" bestFit="1" customWidth="1"/>
    <col min="4" max="4" width="11.42578125" bestFit="1" customWidth="1"/>
    <col min="5" max="5" width="9.140625" customWidth="1"/>
    <col min="7" max="7" width="11.42578125" bestFit="1" customWidth="1"/>
    <col min="8" max="8" width="11.28515625" customWidth="1"/>
    <col min="10" max="10" width="9.140625" style="31"/>
    <col min="18" max="18" width="10" customWidth="1"/>
    <col min="19" max="19" width="13.140625" customWidth="1"/>
    <col min="20" max="20" width="10.28515625" bestFit="1" customWidth="1"/>
    <col min="22" max="22" width="14.28515625" customWidth="1"/>
    <col min="23" max="23" width="11.28515625" customWidth="1"/>
  </cols>
  <sheetData>
    <row r="1" spans="1:24" ht="24.6" customHeight="1">
      <c r="A1" s="64" t="s">
        <v>70</v>
      </c>
      <c r="B1" s="64"/>
      <c r="D1" s="64" t="s">
        <v>62</v>
      </c>
      <c r="E1" s="64"/>
      <c r="G1" s="64" t="s">
        <v>111</v>
      </c>
      <c r="H1" s="64"/>
      <c r="J1" s="64" t="s">
        <v>112</v>
      </c>
      <c r="K1" s="64"/>
      <c r="L1" s="64"/>
      <c r="N1" s="63" t="s">
        <v>113</v>
      </c>
      <c r="O1" s="63"/>
      <c r="P1" s="63"/>
      <c r="R1" s="63" t="s">
        <v>71</v>
      </c>
      <c r="S1" s="63"/>
      <c r="T1" s="63"/>
      <c r="V1" s="63" t="s">
        <v>74</v>
      </c>
      <c r="W1" s="63"/>
      <c r="X1" s="63"/>
    </row>
    <row r="2" spans="1:24" ht="18" customHeight="1">
      <c r="A2" s="32"/>
      <c r="B2" s="35" t="s">
        <v>59</v>
      </c>
      <c r="D2" s="35" t="s">
        <v>1</v>
      </c>
      <c r="E2" s="35" t="s">
        <v>59</v>
      </c>
      <c r="F2" s="39"/>
      <c r="G2" s="35" t="s">
        <v>64</v>
      </c>
      <c r="H2" s="35" t="s">
        <v>59</v>
      </c>
      <c r="I2" s="39"/>
      <c r="J2" s="65" t="s">
        <v>60</v>
      </c>
      <c r="K2" s="66"/>
      <c r="L2" s="35" t="s">
        <v>59</v>
      </c>
      <c r="M2" s="39"/>
      <c r="N2" s="65" t="s">
        <v>57</v>
      </c>
      <c r="O2" s="66"/>
      <c r="P2" s="35" t="s">
        <v>59</v>
      </c>
      <c r="Q2" s="39"/>
      <c r="R2" s="40" t="s">
        <v>72</v>
      </c>
      <c r="S2" s="41"/>
      <c r="T2" s="35" t="s">
        <v>59</v>
      </c>
      <c r="V2" s="40" t="s">
        <v>72</v>
      </c>
      <c r="W2" s="41"/>
      <c r="X2" s="35" t="s">
        <v>59</v>
      </c>
    </row>
    <row r="3" spans="1:24">
      <c r="A3" s="5" t="s">
        <v>63</v>
      </c>
      <c r="B3" s="5">
        <f>SUM(MASTER!S:S)</f>
        <v>23</v>
      </c>
      <c r="D3" s="33" t="s">
        <v>6</v>
      </c>
      <c r="E3" s="5">
        <f>COUNTIF(MASTER!C$2:C$25,Summary!D3)</f>
        <v>1</v>
      </c>
      <c r="G3" s="33">
        <v>10027</v>
      </c>
      <c r="H3" s="5">
        <f>COUNTIF(MASTER!B$2:B$25,Summary!G3)</f>
        <v>1</v>
      </c>
      <c r="J3" s="30" t="s">
        <v>61</v>
      </c>
      <c r="K3" s="27">
        <v>9</v>
      </c>
      <c r="L3" s="5">
        <f>COUNTIF(MASTER!D$2:D$25,Summary!K3)</f>
        <v>3</v>
      </c>
      <c r="N3" s="28" t="s">
        <v>58</v>
      </c>
      <c r="O3" s="29">
        <v>32</v>
      </c>
      <c r="P3" s="5">
        <f>COUNTIF(MASTER!E$2:E$25,Summary!O3)</f>
        <v>3</v>
      </c>
      <c r="R3" s="61" t="s">
        <v>8</v>
      </c>
      <c r="S3" s="37" t="s">
        <v>67</v>
      </c>
      <c r="T3" s="42">
        <f>AVERAGE(MASTER!U:U)</f>
        <v>1.4782608695652173</v>
      </c>
      <c r="V3" s="61" t="s">
        <v>8</v>
      </c>
      <c r="W3" s="37" t="s">
        <v>67</v>
      </c>
      <c r="X3" s="42">
        <f>AVERAGE(MASTER!AA:AA)</f>
        <v>0.11764705882352941</v>
      </c>
    </row>
    <row r="4" spans="1:24">
      <c r="A4" s="5" t="s">
        <v>56</v>
      </c>
      <c r="B4" s="5">
        <f>SUM(MASTER!AF:AF)</f>
        <v>120</v>
      </c>
      <c r="D4" s="33" t="s">
        <v>2</v>
      </c>
      <c r="E4" s="5">
        <f>COUNTIF(MASTER!C$2:C$25,Summary!D4)</f>
        <v>8</v>
      </c>
      <c r="G4" s="33">
        <v>10030</v>
      </c>
      <c r="H4" s="5">
        <f>COUNTIF(MASTER!B$2:B$25,Summary!G4)</f>
        <v>1</v>
      </c>
      <c r="J4" s="30" t="s">
        <v>61</v>
      </c>
      <c r="K4" s="27">
        <v>11</v>
      </c>
      <c r="L4" s="5">
        <f>COUNTIF(MASTER!D$2:D$25,Summary!K4)</f>
        <v>1</v>
      </c>
      <c r="N4" s="28" t="s">
        <v>58</v>
      </c>
      <c r="O4" s="29">
        <v>41</v>
      </c>
      <c r="P4" s="5">
        <f>COUNTIF(MASTER!E$2:E$25,Summary!O4)</f>
        <v>2</v>
      </c>
      <c r="R4" s="62"/>
      <c r="S4" s="38" t="s">
        <v>68</v>
      </c>
      <c r="T4" s="43">
        <f>MEDIAN(MASTER!U:U)</f>
        <v>2</v>
      </c>
      <c r="V4" s="62"/>
      <c r="W4" s="38" t="s">
        <v>68</v>
      </c>
      <c r="X4" s="43">
        <f>MEDIAN(MASTER!AA:AA)</f>
        <v>0</v>
      </c>
    </row>
    <row r="5" spans="1:24">
      <c r="A5" s="5" t="s">
        <v>75</v>
      </c>
      <c r="B5" s="5">
        <f>COUNTIF(MASTER!AG:AG,"TRUE")</f>
        <v>1</v>
      </c>
      <c r="D5" s="33" t="s">
        <v>3</v>
      </c>
      <c r="E5" s="5">
        <f>COUNTIF(MASTER!C$2:C$25,Summary!D5)</f>
        <v>3</v>
      </c>
      <c r="G5" s="33">
        <v>10037</v>
      </c>
      <c r="H5" s="5">
        <f>COUNTIF(MASTER!B$2:B$25,Summary!G5)</f>
        <v>1</v>
      </c>
      <c r="J5" s="30" t="s">
        <v>61</v>
      </c>
      <c r="K5" s="27">
        <v>14</v>
      </c>
      <c r="L5" s="5">
        <f>COUNTIF(MASTER!D$2:D$25,Summary!K5)</f>
        <v>2</v>
      </c>
      <c r="N5" s="28" t="s">
        <v>58</v>
      </c>
      <c r="O5" s="29">
        <v>43</v>
      </c>
      <c r="P5" s="5">
        <f>COUNTIF(MASTER!E$2:E$25,Summary!O5)</f>
        <v>3</v>
      </c>
      <c r="R5" s="61" t="s">
        <v>9</v>
      </c>
      <c r="S5" s="37" t="s">
        <v>67</v>
      </c>
      <c r="T5" s="42">
        <f>AVERAGE(MASTER!V:V)</f>
        <v>1.4782608695652173</v>
      </c>
      <c r="V5" s="61" t="s">
        <v>9</v>
      </c>
      <c r="W5" s="37" t="s">
        <v>67</v>
      </c>
      <c r="X5" s="42">
        <f>AVERAGE(MASTER!AB:AB)</f>
        <v>0.47058823529411764</v>
      </c>
    </row>
    <row r="6" spans="1:24">
      <c r="A6" s="5" t="s">
        <v>95</v>
      </c>
      <c r="B6" s="5">
        <v>5</v>
      </c>
      <c r="D6" s="33" t="s">
        <v>5</v>
      </c>
      <c r="E6" s="5">
        <f>COUNTIF(MASTER!C$2:C$25,Summary!D6)</f>
        <v>9</v>
      </c>
      <c r="G6" s="33">
        <v>10302</v>
      </c>
      <c r="H6" s="5">
        <f>COUNTIF(MASTER!B$2:B$25,Summary!G6)</f>
        <v>2</v>
      </c>
      <c r="J6" s="30" t="s">
        <v>61</v>
      </c>
      <c r="K6" s="27">
        <v>17</v>
      </c>
      <c r="L6" s="5">
        <f>COUNTIF(MASTER!D$2:D$25,Summary!K6)</f>
        <v>4</v>
      </c>
      <c r="N6" s="28" t="s">
        <v>58</v>
      </c>
      <c r="O6" s="29">
        <v>46</v>
      </c>
      <c r="P6" s="5">
        <f>COUNTIF(MASTER!E$2:E$25,Summary!O6)</f>
        <v>2</v>
      </c>
      <c r="R6" s="62"/>
      <c r="S6" s="38" t="s">
        <v>68</v>
      </c>
      <c r="T6" s="43">
        <f>MEDIAN(MASTER!V:V)</f>
        <v>2</v>
      </c>
      <c r="V6" s="62"/>
      <c r="W6" s="38" t="s">
        <v>68</v>
      </c>
      <c r="X6" s="43">
        <f>MEDIAN(MASTER!AB:AB)</f>
        <v>0</v>
      </c>
    </row>
    <row r="7" spans="1:24">
      <c r="D7" s="33" t="s">
        <v>4</v>
      </c>
      <c r="E7" s="5">
        <f>COUNTIF(MASTER!C$2:C$25,Summary!D7)</f>
        <v>2</v>
      </c>
      <c r="G7" s="33">
        <v>10452</v>
      </c>
      <c r="H7" s="5">
        <f>COUNTIF(MASTER!B$2:B$25,Summary!G7)</f>
        <v>1</v>
      </c>
      <c r="J7" s="30" t="s">
        <v>61</v>
      </c>
      <c r="K7" s="27">
        <v>18</v>
      </c>
      <c r="L7" s="5">
        <f>COUNTIF(MASTER!D$2:D$25,Summary!K7)</f>
        <v>1</v>
      </c>
      <c r="N7" s="28" t="s">
        <v>58</v>
      </c>
      <c r="O7" s="29">
        <v>50</v>
      </c>
      <c r="P7" s="5">
        <f>COUNTIF(MASTER!E$2:E$25,Summary!O7)</f>
        <v>1</v>
      </c>
      <c r="R7" s="61" t="s">
        <v>10</v>
      </c>
      <c r="S7" s="37" t="s">
        <v>67</v>
      </c>
      <c r="T7" s="42">
        <f>AVERAGE(MASTER!W:W)</f>
        <v>2.1304347826086958</v>
      </c>
      <c r="V7" s="61" t="s">
        <v>10</v>
      </c>
      <c r="W7" s="37" t="s">
        <v>67</v>
      </c>
      <c r="X7" s="42">
        <f>AVERAGE(MASTER!AC:AC)</f>
        <v>3.4347826086956523</v>
      </c>
    </row>
    <row r="8" spans="1:24">
      <c r="A8" s="64" t="s">
        <v>66</v>
      </c>
      <c r="B8" s="64"/>
      <c r="G8" s="34">
        <v>10457</v>
      </c>
      <c r="H8" s="5">
        <f>COUNTIF(MASTER!B$2:B$25,Summary!G8)</f>
        <v>1</v>
      </c>
      <c r="J8" s="30" t="s">
        <v>61</v>
      </c>
      <c r="K8" s="27">
        <v>21</v>
      </c>
      <c r="L8" s="5">
        <f>COUNTIF(MASTER!D$2:D$25,Summary!K8)</f>
        <v>3</v>
      </c>
      <c r="N8" s="28" t="s">
        <v>58</v>
      </c>
      <c r="O8" s="29">
        <v>63</v>
      </c>
      <c r="P8" s="5">
        <f>COUNTIF(MASTER!E$2:E$25,Summary!O8)</f>
        <v>1</v>
      </c>
      <c r="R8" s="62"/>
      <c r="S8" s="38" t="s">
        <v>68</v>
      </c>
      <c r="T8" s="43">
        <f>MEDIAN(MASTER!W:W)</f>
        <v>2</v>
      </c>
      <c r="V8" s="62"/>
      <c r="W8" s="38" t="s">
        <v>68</v>
      </c>
      <c r="X8" s="43">
        <f>MEDIAN(MASTER!AC:AC)</f>
        <v>3</v>
      </c>
    </row>
    <row r="9" spans="1:24">
      <c r="A9" s="32"/>
      <c r="B9" s="35" t="s">
        <v>65</v>
      </c>
      <c r="G9" s="34">
        <v>10459</v>
      </c>
      <c r="H9" s="5">
        <f>COUNTIF(MASTER!B$2:B$25,Summary!G9)</f>
        <v>2</v>
      </c>
      <c r="J9" s="30" t="s">
        <v>61</v>
      </c>
      <c r="K9" s="27">
        <v>22</v>
      </c>
      <c r="L9" s="5">
        <f>COUNTIF(MASTER!D$2:D$25,Summary!K9)</f>
        <v>2</v>
      </c>
      <c r="N9" s="28" t="s">
        <v>58</v>
      </c>
      <c r="O9" s="29">
        <v>108</v>
      </c>
      <c r="P9" s="5">
        <f>COUNTIF(MASTER!E$2:E$25,Summary!O9)</f>
        <v>2</v>
      </c>
      <c r="R9" s="61" t="s">
        <v>11</v>
      </c>
      <c r="S9" s="37" t="s">
        <v>67</v>
      </c>
      <c r="T9" s="42">
        <f>AVERAGE(MASTER!X:X)</f>
        <v>0.95652173913043481</v>
      </c>
      <c r="V9" s="61" t="s">
        <v>11</v>
      </c>
      <c r="W9" s="37" t="s">
        <v>67</v>
      </c>
      <c r="X9" s="42">
        <f>AVERAGE(MASTER!AD:AD)</f>
        <v>0.63636363636363635</v>
      </c>
    </row>
    <row r="10" spans="1:24">
      <c r="A10" s="5" t="s">
        <v>67</v>
      </c>
      <c r="B10" s="36">
        <f>AVERAGE(MASTER!T:T)</f>
        <v>97.826086956521735</v>
      </c>
      <c r="G10" s="34">
        <v>10463</v>
      </c>
      <c r="H10" s="5">
        <f>COUNTIF(MASTER!B$2:B$25,Summary!G10)</f>
        <v>1</v>
      </c>
      <c r="J10" s="30" t="s">
        <v>61</v>
      </c>
      <c r="K10" s="27">
        <v>25</v>
      </c>
      <c r="L10" s="5">
        <f>COUNTIF(MASTER!D$2:D$25,Summary!K10)</f>
        <v>1</v>
      </c>
      <c r="N10" s="28" t="s">
        <v>58</v>
      </c>
      <c r="O10" s="29">
        <v>114</v>
      </c>
      <c r="P10" s="5">
        <f>COUNTIF(MASTER!E$2:E$25,Summary!O10)</f>
        <v>2</v>
      </c>
      <c r="R10" s="62"/>
      <c r="S10" s="38" t="s">
        <v>68</v>
      </c>
      <c r="T10" s="43">
        <f>MEDIAN(MASTER!X:X)</f>
        <v>0</v>
      </c>
      <c r="V10" s="62"/>
      <c r="W10" s="38" t="s">
        <v>68</v>
      </c>
      <c r="X10" s="43">
        <f>MEDIAN(MASTER!AD:AD)</f>
        <v>0</v>
      </c>
    </row>
    <row r="11" spans="1:24">
      <c r="A11" s="5" t="s">
        <v>68</v>
      </c>
      <c r="B11" s="36">
        <f>MEDIAN(MASTER!T:T)</f>
        <v>100</v>
      </c>
      <c r="G11" s="34">
        <v>10472</v>
      </c>
      <c r="H11" s="5">
        <f>COUNTIF(MASTER!B$2:B$25,Summary!G11)</f>
        <v>3</v>
      </c>
      <c r="J11" s="30" t="s">
        <v>61</v>
      </c>
      <c r="K11" s="27">
        <v>26</v>
      </c>
      <c r="L11" s="5">
        <f>COUNTIF(MASTER!D$2:D$25,Summary!K11)</f>
        <v>3</v>
      </c>
      <c r="N11" s="28" t="s">
        <v>58</v>
      </c>
      <c r="O11" s="29">
        <v>115</v>
      </c>
      <c r="P11" s="5">
        <f>COUNTIF(MASTER!E$2:E$25,Summary!O11)</f>
        <v>4</v>
      </c>
      <c r="R11" s="61" t="s">
        <v>12</v>
      </c>
      <c r="S11" s="37" t="s">
        <v>73</v>
      </c>
      <c r="T11" s="42">
        <f>AVERAGE(MASTER!Y:Y)</f>
        <v>11.217391304347826</v>
      </c>
      <c r="V11" s="61" t="s">
        <v>12</v>
      </c>
      <c r="W11" s="37" t="s">
        <v>73</v>
      </c>
      <c r="X11" s="42">
        <f>AVERAGE(MASTER!AE:AE)</f>
        <v>1.0434782608695652</v>
      </c>
    </row>
    <row r="12" spans="1:24">
      <c r="G12" s="34">
        <v>11101</v>
      </c>
      <c r="H12" s="5">
        <f>COUNTIF(MASTER!B$2:B$25,Summary!G12)</f>
        <v>1</v>
      </c>
      <c r="J12" s="30" t="s">
        <v>61</v>
      </c>
      <c r="K12" s="27">
        <v>45</v>
      </c>
      <c r="L12" s="5">
        <f>COUNTIF(MASTER!D$2:D$25,Summary!K12)</f>
        <v>1</v>
      </c>
      <c r="N12" s="28" t="s">
        <v>58</v>
      </c>
      <c r="O12" s="27">
        <v>121</v>
      </c>
      <c r="P12" s="5">
        <f>COUNTIF(MASTER!E$2:E$25,Summary!O12)</f>
        <v>3</v>
      </c>
      <c r="R12" s="62"/>
      <c r="S12" s="38" t="s">
        <v>68</v>
      </c>
      <c r="T12" s="43">
        <f>MEDIAN(MASTER!Y:Y)</f>
        <v>12</v>
      </c>
      <c r="V12" s="62"/>
      <c r="W12" s="38" t="s">
        <v>68</v>
      </c>
      <c r="X12" s="43">
        <f>MEDIAN(MASTER!AE:AE)</f>
        <v>1</v>
      </c>
    </row>
    <row r="13" spans="1:24">
      <c r="G13" s="34">
        <v>11103</v>
      </c>
      <c r="H13" s="5">
        <f>COUNTIF(MASTER!B$2:B$25,Summary!G13)</f>
        <v>3</v>
      </c>
      <c r="J13" s="30" t="s">
        <v>61</v>
      </c>
      <c r="K13" s="27">
        <v>46</v>
      </c>
      <c r="L13" s="5">
        <f>COUNTIF(MASTER!D$2:D$25,Summary!K13)</f>
        <v>0</v>
      </c>
    </row>
    <row r="14" spans="1:24">
      <c r="A14" s="64" t="s">
        <v>69</v>
      </c>
      <c r="B14" s="64"/>
      <c r="G14" s="34">
        <v>11104</v>
      </c>
      <c r="H14" s="5">
        <f>COUNTIF(MASTER!B$2:B$25,Summary!G14)</f>
        <v>1</v>
      </c>
      <c r="J14" s="30" t="s">
        <v>61</v>
      </c>
      <c r="K14" s="27">
        <v>49</v>
      </c>
      <c r="L14" s="5">
        <f>COUNTIF(MASTER!D$2:D$25,Summary!K14)</f>
        <v>2</v>
      </c>
    </row>
    <row r="15" spans="1:24">
      <c r="A15" s="32"/>
      <c r="B15" s="35" t="s">
        <v>65</v>
      </c>
      <c r="G15" s="34">
        <v>11210</v>
      </c>
      <c r="H15" s="5">
        <f>COUNTIF(MASTER!B$2:B$25,Summary!G15)</f>
        <v>1</v>
      </c>
    </row>
    <row r="16" spans="1:24">
      <c r="A16" s="5" t="s">
        <v>67</v>
      </c>
      <c r="B16" s="36">
        <f>AVERAGE(MASTER!AH:AH)</f>
        <v>135</v>
      </c>
      <c r="G16" s="34">
        <v>11368</v>
      </c>
      <c r="H16" s="5">
        <f>COUNTIF(MASTER!B$2:B$25,Summary!G16)</f>
        <v>1</v>
      </c>
    </row>
    <row r="17" spans="1:17">
      <c r="A17" s="5" t="s">
        <v>68</v>
      </c>
      <c r="B17" s="36">
        <f>AVERAGE(MASTER!AH:AH)</f>
        <v>135</v>
      </c>
      <c r="G17" s="34">
        <v>11372</v>
      </c>
      <c r="H17" s="5">
        <f>COUNTIF(MASTER!B$2:B$25,Summary!G17)</f>
        <v>3</v>
      </c>
    </row>
    <row r="31" spans="1:17">
      <c r="G31" s="54" t="s">
        <v>114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>
      <c r="G32" s="54" t="s">
        <v>115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7:17">
      <c r="G33" s="54" t="s">
        <v>116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</row>
  </sheetData>
  <mergeCells count="24">
    <mergeCell ref="A1:B1"/>
    <mergeCell ref="G1:H1"/>
    <mergeCell ref="A8:B8"/>
    <mergeCell ref="A14:B14"/>
    <mergeCell ref="R1:T1"/>
    <mergeCell ref="R3:R4"/>
    <mergeCell ref="R5:R6"/>
    <mergeCell ref="R7:R8"/>
    <mergeCell ref="R9:R10"/>
    <mergeCell ref="D1:E1"/>
    <mergeCell ref="N1:P1"/>
    <mergeCell ref="N2:O2"/>
    <mergeCell ref="J1:L1"/>
    <mergeCell ref="J2:K2"/>
    <mergeCell ref="R11:R12"/>
    <mergeCell ref="G31:Q31"/>
    <mergeCell ref="G32:Q32"/>
    <mergeCell ref="G33:Q33"/>
    <mergeCell ref="V11:V12"/>
    <mergeCell ref="V1:X1"/>
    <mergeCell ref="V3:V4"/>
    <mergeCell ref="V5:V6"/>
    <mergeCell ref="V7:V8"/>
    <mergeCell ref="V9:V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B0F1-D659-493D-9E5A-C22301638E4C}">
  <dimension ref="A1:D36"/>
  <sheetViews>
    <sheetView topLeftCell="A26" workbookViewId="0">
      <selection activeCell="A28" sqref="A28:A33"/>
    </sheetView>
  </sheetViews>
  <sheetFormatPr defaultColWidth="8.85546875" defaultRowHeight="30" customHeight="1"/>
  <cols>
    <col min="1" max="1" width="4.28515625" customWidth="1"/>
    <col min="2" max="2" width="29.28515625" style="1" customWidth="1"/>
    <col min="3" max="3" width="55.28515625" style="1" customWidth="1"/>
    <col min="4" max="4" width="22.85546875" bestFit="1" customWidth="1"/>
  </cols>
  <sheetData>
    <row r="1" spans="1:4" ht="30" customHeight="1">
      <c r="B1" s="3" t="s">
        <v>18</v>
      </c>
      <c r="C1" s="3" t="s">
        <v>19</v>
      </c>
      <c r="D1" s="4" t="s">
        <v>37</v>
      </c>
    </row>
    <row r="2" spans="1:4" ht="30" customHeight="1">
      <c r="B2" s="16" t="s">
        <v>20</v>
      </c>
      <c r="C2" s="1" t="s">
        <v>94</v>
      </c>
      <c r="D2" t="s">
        <v>38</v>
      </c>
    </row>
    <row r="3" spans="1:4" ht="30" customHeight="1">
      <c r="B3" s="16" t="s">
        <v>0</v>
      </c>
      <c r="C3" s="1" t="s">
        <v>21</v>
      </c>
      <c r="D3" t="s">
        <v>38</v>
      </c>
    </row>
    <row r="4" spans="1:4" ht="30" customHeight="1">
      <c r="B4" s="16" t="s">
        <v>1</v>
      </c>
      <c r="C4" s="1" t="s">
        <v>22</v>
      </c>
      <c r="D4" t="s">
        <v>38</v>
      </c>
    </row>
    <row r="5" spans="1:4" ht="30" customHeight="1">
      <c r="B5" s="16" t="s">
        <v>91</v>
      </c>
      <c r="C5" s="1" t="s">
        <v>23</v>
      </c>
      <c r="D5" t="s">
        <v>41</v>
      </c>
    </row>
    <row r="6" spans="1:4" ht="30" customHeight="1">
      <c r="B6" s="16" t="s">
        <v>90</v>
      </c>
      <c r="C6" s="1" t="s">
        <v>24</v>
      </c>
      <c r="D6" t="s">
        <v>38</v>
      </c>
    </row>
    <row r="7" spans="1:4">
      <c r="A7" s="67" t="s">
        <v>44</v>
      </c>
      <c r="B7" s="17" t="s">
        <v>45</v>
      </c>
      <c r="C7" s="1" t="s">
        <v>97</v>
      </c>
      <c r="D7" t="s">
        <v>38</v>
      </c>
    </row>
    <row r="8" spans="1:4" ht="45">
      <c r="A8" s="67"/>
      <c r="B8" s="17" t="s">
        <v>46</v>
      </c>
      <c r="C8" s="1" t="s">
        <v>98</v>
      </c>
      <c r="D8" t="s">
        <v>38</v>
      </c>
    </row>
    <row r="9" spans="1:4" ht="30" customHeight="1">
      <c r="A9" s="67"/>
      <c r="B9" s="17" t="s">
        <v>93</v>
      </c>
      <c r="C9" s="1" t="s">
        <v>99</v>
      </c>
      <c r="D9" t="s">
        <v>38</v>
      </c>
    </row>
    <row r="10" spans="1:4" ht="30" customHeight="1">
      <c r="A10" s="67"/>
      <c r="B10" s="17" t="s">
        <v>48</v>
      </c>
      <c r="C10" s="1" t="s">
        <v>100</v>
      </c>
      <c r="D10" t="s">
        <v>38</v>
      </c>
    </row>
    <row r="11" spans="1:4" ht="30" customHeight="1">
      <c r="A11" s="67"/>
      <c r="B11" s="17" t="s">
        <v>49</v>
      </c>
      <c r="C11" s="1" t="s">
        <v>101</v>
      </c>
      <c r="D11" t="s">
        <v>38</v>
      </c>
    </row>
    <row r="12" spans="1:4" ht="30" customHeight="1">
      <c r="A12" s="67"/>
      <c r="B12" s="17" t="s">
        <v>81</v>
      </c>
      <c r="C12" s="1" t="s">
        <v>105</v>
      </c>
      <c r="D12" t="s">
        <v>38</v>
      </c>
    </row>
    <row r="13" spans="1:4" ht="30" customHeight="1">
      <c r="A13" s="67"/>
      <c r="B13" s="17" t="s">
        <v>50</v>
      </c>
      <c r="C13" s="1" t="s">
        <v>106</v>
      </c>
      <c r="D13" t="s">
        <v>38</v>
      </c>
    </row>
    <row r="14" spans="1:4" ht="30" customHeight="1">
      <c r="A14" s="67"/>
      <c r="B14" s="17" t="s">
        <v>51</v>
      </c>
      <c r="C14" s="1" t="s">
        <v>107</v>
      </c>
      <c r="D14" t="s">
        <v>38</v>
      </c>
    </row>
    <row r="15" spans="1:4" ht="30" customHeight="1">
      <c r="A15" s="67"/>
      <c r="B15" s="17" t="s">
        <v>52</v>
      </c>
      <c r="C15" s="1" t="s">
        <v>108</v>
      </c>
      <c r="D15" t="s">
        <v>38</v>
      </c>
    </row>
    <row r="16" spans="1:4" ht="30" customHeight="1">
      <c r="A16" s="67"/>
      <c r="B16" s="17" t="s">
        <v>54</v>
      </c>
      <c r="C16" s="1" t="s">
        <v>109</v>
      </c>
      <c r="D16" t="s">
        <v>38</v>
      </c>
    </row>
    <row r="17" spans="1:4" ht="30" customHeight="1" thickBot="1">
      <c r="A17" s="67"/>
      <c r="B17" s="19" t="s">
        <v>53</v>
      </c>
      <c r="C17" s="20" t="s">
        <v>110</v>
      </c>
      <c r="D17" s="21" t="s">
        <v>41</v>
      </c>
    </row>
    <row r="18" spans="1:4" ht="30" customHeight="1">
      <c r="B18" s="22" t="s">
        <v>7</v>
      </c>
      <c r="C18" s="1" t="s">
        <v>96</v>
      </c>
      <c r="D18" t="s">
        <v>39</v>
      </c>
    </row>
    <row r="19" spans="1:4" ht="30" customHeight="1">
      <c r="B19" s="16" t="s">
        <v>43</v>
      </c>
      <c r="C19" s="1" t="s">
        <v>25</v>
      </c>
      <c r="D19" t="s">
        <v>42</v>
      </c>
    </row>
    <row r="20" spans="1:4" ht="30" customHeight="1">
      <c r="B20" s="16" t="s">
        <v>83</v>
      </c>
      <c r="C20" s="1" t="s">
        <v>82</v>
      </c>
      <c r="D20" t="s">
        <v>38</v>
      </c>
    </row>
    <row r="21" spans="1:4" ht="30" customHeight="1">
      <c r="B21" s="16" t="s">
        <v>27</v>
      </c>
      <c r="C21" s="1" t="s">
        <v>26</v>
      </c>
      <c r="D21" t="s">
        <v>38</v>
      </c>
    </row>
    <row r="22" spans="1:4" ht="45">
      <c r="A22" s="70" t="s">
        <v>118</v>
      </c>
      <c r="B22" s="17" t="s">
        <v>8</v>
      </c>
      <c r="C22" s="1" t="s">
        <v>28</v>
      </c>
      <c r="D22" t="s">
        <v>38</v>
      </c>
    </row>
    <row r="23" spans="1:4" ht="30" customHeight="1">
      <c r="A23" s="70"/>
      <c r="B23" s="17" t="s">
        <v>9</v>
      </c>
      <c r="C23" s="1" t="s">
        <v>29</v>
      </c>
      <c r="D23" t="s">
        <v>38</v>
      </c>
    </row>
    <row r="24" spans="1:4" ht="45">
      <c r="A24" s="70"/>
      <c r="B24" s="17" t="s">
        <v>10</v>
      </c>
      <c r="C24" s="1" t="s">
        <v>30</v>
      </c>
      <c r="D24" t="s">
        <v>38</v>
      </c>
    </row>
    <row r="25" spans="1:4" ht="30" customHeight="1">
      <c r="A25" s="70"/>
      <c r="B25" s="17" t="s">
        <v>11</v>
      </c>
      <c r="C25" s="1" t="s">
        <v>31</v>
      </c>
      <c r="D25" t="s">
        <v>38</v>
      </c>
    </row>
    <row r="26" spans="1:4" ht="30" customHeight="1">
      <c r="A26" s="70"/>
      <c r="B26" s="17" t="s">
        <v>12</v>
      </c>
      <c r="C26" s="1" t="s">
        <v>32</v>
      </c>
      <c r="D26" t="s">
        <v>38</v>
      </c>
    </row>
    <row r="27" spans="1:4" ht="30" customHeight="1" thickBot="1">
      <c r="A27" s="70"/>
      <c r="B27" s="19" t="s">
        <v>13</v>
      </c>
      <c r="C27" s="20" t="s">
        <v>117</v>
      </c>
      <c r="D27" s="21" t="s">
        <v>38</v>
      </c>
    </row>
    <row r="28" spans="1:4" ht="45">
      <c r="A28" s="68" t="s">
        <v>56</v>
      </c>
      <c r="B28" s="18" t="s">
        <v>8</v>
      </c>
      <c r="C28" s="1" t="s">
        <v>85</v>
      </c>
      <c r="D28" s="23" t="s">
        <v>38</v>
      </c>
    </row>
    <row r="29" spans="1:4" ht="45">
      <c r="A29" s="69"/>
      <c r="B29" s="17" t="s">
        <v>9</v>
      </c>
      <c r="C29" s="1" t="s">
        <v>86</v>
      </c>
      <c r="D29" s="23" t="s">
        <v>38</v>
      </c>
    </row>
    <row r="30" spans="1:4" ht="45">
      <c r="A30" s="69"/>
      <c r="B30" s="17" t="s">
        <v>10</v>
      </c>
      <c r="C30" s="1" t="s">
        <v>87</v>
      </c>
      <c r="D30" s="23" t="s">
        <v>38</v>
      </c>
    </row>
    <row r="31" spans="1:4" ht="30" customHeight="1">
      <c r="A31" s="69"/>
      <c r="B31" s="17" t="s">
        <v>11</v>
      </c>
      <c r="C31" s="1" t="s">
        <v>88</v>
      </c>
      <c r="D31" s="23" t="s">
        <v>38</v>
      </c>
    </row>
    <row r="32" spans="1:4">
      <c r="A32" s="69"/>
      <c r="B32" s="17" t="s">
        <v>12</v>
      </c>
      <c r="C32" s="24" t="s">
        <v>89</v>
      </c>
      <c r="D32" s="23" t="s">
        <v>38</v>
      </c>
    </row>
    <row r="33" spans="1:4" ht="30" customHeight="1" thickBot="1">
      <c r="A33" s="69"/>
      <c r="B33" s="25" t="s">
        <v>14</v>
      </c>
      <c r="C33" s="26" t="s">
        <v>33</v>
      </c>
      <c r="D33" s="21" t="s">
        <v>38</v>
      </c>
    </row>
    <row r="34" spans="1:4" ht="45">
      <c r="B34" s="22" t="s">
        <v>15</v>
      </c>
      <c r="C34" s="1" t="s">
        <v>34</v>
      </c>
      <c r="D34" t="s">
        <v>40</v>
      </c>
    </row>
    <row r="35" spans="1:4" ht="30" customHeight="1">
      <c r="B35" s="16" t="s">
        <v>35</v>
      </c>
      <c r="C35" s="1" t="s">
        <v>36</v>
      </c>
      <c r="D35" t="s">
        <v>38</v>
      </c>
    </row>
    <row r="36" spans="1:4" ht="139.69999999999999" customHeight="1">
      <c r="B36" s="16" t="s">
        <v>16</v>
      </c>
      <c r="C36" s="1" t="s">
        <v>84</v>
      </c>
      <c r="D36" t="s">
        <v>38</v>
      </c>
    </row>
  </sheetData>
  <mergeCells count="3">
    <mergeCell ref="A7:A17"/>
    <mergeCell ref="A28:A33"/>
    <mergeCell ref="A22:A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Summary</vt:lpstr>
      <vt:lpstr>Data 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Borja</dc:creator>
  <cp:lastModifiedBy>Barrett-Peterson, Lori</cp:lastModifiedBy>
  <dcterms:created xsi:type="dcterms:W3CDTF">2020-08-25T17:13:19Z</dcterms:created>
  <dcterms:modified xsi:type="dcterms:W3CDTF">2020-09-01T16:15:29Z</dcterms:modified>
</cp:coreProperties>
</file>