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3Q 2024\ITB Submission - Preliminary\04. DAT\"/>
    </mc:Choice>
  </mc:AlternateContent>
  <bookViews>
    <workbookView xWindow="28680" yWindow="-120" windowWidth="29040" windowHeight="18240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D7" i="5"/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4" i="4"/>
  <c r="E18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4" i="2"/>
  <c r="F17" i="2"/>
  <c r="G17" i="2"/>
  <c r="F13" i="2"/>
  <c r="G13" i="2"/>
  <c r="F14" i="2"/>
  <c r="G14" i="2"/>
  <c r="F15" i="2"/>
  <c r="G15" i="2"/>
  <c r="F16" i="2"/>
  <c r="G16" i="2"/>
  <c r="D18" i="2"/>
  <c r="C18" i="2"/>
  <c r="D9" i="3" l="1"/>
  <c r="D8" i="3"/>
  <c r="D7" i="3"/>
  <c r="D6" i="3"/>
  <c r="D5" i="3"/>
  <c r="D4" i="3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5" l="1"/>
  <c r="A1" i="4"/>
  <c r="A1" i="3"/>
  <c r="G18" i="2" l="1"/>
  <c r="F18" i="2"/>
  <c r="D5" i="5" l="1"/>
  <c r="D6" i="5"/>
  <c r="D8" i="5"/>
  <c r="D9" i="5"/>
  <c r="D11" i="5"/>
  <c r="D4" i="5"/>
  <c r="D81" i="4"/>
  <c r="G6" i="2"/>
  <c r="G7" i="2"/>
  <c r="G8" i="2"/>
  <c r="G5" i="2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E5" i="5" l="1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<sst xmlns="http://schemas.openxmlformats.org/spreadsheetml/2006/main" count="98" uniqueCount="69">
  <si>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</si>
  <si>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</si>
  <si>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</si>
  <si>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</si>
  <si>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</si>
  <si>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</si>
  <si>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</si>
  <si>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</si>
  <si>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</si>
  <si>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</si>
  <si>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</si>
  <si>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</si>
  <si>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</si>
  <si>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</si>
  <si>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</si>
  <si>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</si>
  <si>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</si>
  <si>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</si>
  <si>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</si>
  <si>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</si>
  <si>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</si>
  <si>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</si>
  <si>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</si>
  <si>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</si>
  <si>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</si>
  <si>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</si>
  <si>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</si>
  <si>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</si>
  <si>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</si>
  <si>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</si>
  <si>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</si>
  <si>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</si>
  <si>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</si>
  <si>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</si>
  <si>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</si>
  <si>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</si>
  <si>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</si>
  <si>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</si>
  <si>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</si>
  <si>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</si>
  <si>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</si>
  <si>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</si>
  <si>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</si>
  <si>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</si>
  <si>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</si>
  <si>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</si>
  <si>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</si>
  <si>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</si>
  <si>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</si>
  <si>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</si>
  <si>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</si>
  <si>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ASLT 3-W/INT CAUSE PHYS INJURY</t>
  </si>
  <si>
    <t>PL 1651503</t>
  </si>
  <si>
    <t>INTENT/FRAUD OBT TRANS W/O PAY</t>
  </si>
  <si>
    <t>VTL05110MU</t>
  </si>
  <si>
    <t>PL 2650101</t>
  </si>
  <si>
    <t>CRIM POSS WEAP-4TH:FIREARM/WEP</t>
  </si>
  <si>
    <t>PL 1950500</t>
  </si>
  <si>
    <t>OBSTRUCT GOVERNMENTL ADMIN-2ND</t>
  </si>
  <si>
    <t>PL 2053000</t>
  </si>
  <si>
    <t>Non DAT and DAT Arrest Analysis 3Q 2024</t>
  </si>
  <si>
    <t xml:space="preserve">PETIT LARCENY                 </t>
  </si>
  <si>
    <t xml:space="preserve">AGGRAVATED UNLIC OPER MV-3RD  </t>
  </si>
  <si>
    <t xml:space="preserve">CRIM POSS CONTRL SUBST-7TH    </t>
  </si>
  <si>
    <t xml:space="preserve">MENACING-2ND:WEAPON           </t>
  </si>
  <si>
    <t xml:space="preserve">CRIM OBSTRUCTION BREATHING    </t>
  </si>
  <si>
    <t xml:space="preserve">RESISTING ARREST              </t>
  </si>
  <si>
    <t xml:space="preserve">AGGRAVATED UNLIC OPER/MV-2ND  </t>
  </si>
  <si>
    <t>**.*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</si>
</sst>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B9" sqref="B9"/>
    </sheetView>
  </sheetViews>
  <sheetFormatPr defaultRowHeight="15" x14ac:dyDescent="0.25"/>
  <cols>
    <col min="1" max="1" width="33.28515625" bestFit="1" customWidth="1"/>
    <col min="2" max="2" width="36.710937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3" t="s">
        <v>60</v>
      </c>
      <c r="B1" s="13"/>
      <c r="C1" s="13"/>
      <c r="D1" s="13"/>
      <c r="E1" s="13"/>
      <c r="F1" s="13"/>
      <c r="G1" s="13"/>
      <c r="H1" s="1"/>
    </row>
    <row r="2" spans="1:14" x14ac:dyDescent="0.25">
      <c r="A2" s="13"/>
      <c r="B2" s="13"/>
      <c r="C2" s="13"/>
      <c r="D2" s="13"/>
      <c r="E2" s="13"/>
      <c r="F2" s="13"/>
      <c r="G2" s="13"/>
      <c r="H2" s="1"/>
    </row>
    <row r="3" spans="1:14" x14ac:dyDescent="0.25">
      <c r="A3" s="3" t="s">
        <v>36</v>
      </c>
      <c r="B3" s="3" t="s">
        <v>37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14" x14ac:dyDescent="0.25">
      <c r="A4" s="3" t="s">
        <v>39</v>
      </c>
      <c r="B4" s="3" t="s">
        <v>51</v>
      </c>
      <c r="C4" s="7">
        <v>5818</v>
      </c>
      <c r="D4" s="7">
        <v>1394</v>
      </c>
      <c r="E4" s="7">
        <f>SUM(C4:D4)</f>
        <v>7212</v>
      </c>
      <c r="F4" s="7">
        <f>D4-C4</f>
        <v>-4424</v>
      </c>
      <c r="G4" s="8">
        <f>IF(D4=0,"**.*",(C4/D4))</f>
        <v>4.1736011477761839</v>
      </c>
    </row>
    <row r="5" spans="1:14" x14ac:dyDescent="0.25">
      <c r="A5" s="3" t="s">
        <v>38</v>
      </c>
      <c r="B5" s="3" t="s">
        <v>61</v>
      </c>
      <c r="C5" s="7">
        <v>4496</v>
      </c>
      <c r="D5" s="7">
        <v>2296</v>
      </c>
      <c r="E5" s="7">
        <f t="shared" ref="E5:E18" si="0">SUM(C5:D5)</f>
        <v>6792</v>
      </c>
      <c r="F5" s="7">
        <f t="shared" ref="F5:F18" si="1">D5-C5</f>
        <v>-2200</v>
      </c>
      <c r="G5" s="8">
        <f>IF(D5=0,"**.*",(C5/D5))</f>
        <v>1.9581881533101044</v>
      </c>
    </row>
    <row r="6" spans="1:14" x14ac:dyDescent="0.25">
      <c r="A6" s="3" t="s">
        <v>52</v>
      </c>
      <c r="B6" s="3" t="s">
        <v>53</v>
      </c>
      <c r="C6" s="7">
        <v>2074</v>
      </c>
      <c r="D6" s="7">
        <v>1167</v>
      </c>
      <c r="E6" s="7">
        <f t="shared" si="0"/>
        <v>3241</v>
      </c>
      <c r="F6" s="7">
        <f t="shared" si="1"/>
        <v>-907</v>
      </c>
      <c r="G6" s="8">
        <f t="shared" ref="G6:G18" si="2">IF(D6=0,"**.*",(C6/D6))</f>
        <v>1.7772065124250214</v>
      </c>
    </row>
    <row r="7" spans="1:14" x14ac:dyDescent="0.25">
      <c r="A7" s="3" t="s">
        <v>44</v>
      </c>
      <c r="B7" s="3" t="s">
        <v>62</v>
      </c>
      <c r="C7" s="7">
        <v>404</v>
      </c>
      <c r="D7" s="7">
        <v>1601</v>
      </c>
      <c r="E7" s="7">
        <f t="shared" si="0"/>
        <v>2005</v>
      </c>
      <c r="F7" s="7">
        <f t="shared" si="1"/>
        <v>1197</v>
      </c>
      <c r="G7" s="8">
        <f t="shared" si="2"/>
        <v>0.25234228607120551</v>
      </c>
    </row>
    <row r="8" spans="1:14" x14ac:dyDescent="0.25">
      <c r="A8" s="3" t="s">
        <v>40</v>
      </c>
      <c r="B8" s="3" t="s">
        <v>63</v>
      </c>
      <c r="C8" s="7">
        <v>972</v>
      </c>
      <c r="D8" s="7">
        <v>874</v>
      </c>
      <c r="E8" s="7">
        <f t="shared" si="0"/>
        <v>1846</v>
      </c>
      <c r="F8" s="7">
        <f t="shared" si="1"/>
        <v>-98</v>
      </c>
      <c r="G8" s="8">
        <f t="shared" si="2"/>
        <v>1.1121281464530892</v>
      </c>
    </row>
    <row r="9" spans="1:14" x14ac:dyDescent="0.25">
      <c r="A9" s="3" t="s">
        <v>43</v>
      </c>
      <c r="B9" s="3" t="s">
        <v>64</v>
      </c>
      <c r="C9" s="7">
        <v>1418</v>
      </c>
      <c r="D9" s="7">
        <v>25</v>
      </c>
      <c r="E9" s="7">
        <f t="shared" si="0"/>
        <v>1443</v>
      </c>
      <c r="F9" s="7">
        <f t="shared" ref="F9" si="3">D9-C9</f>
        <v>-1393</v>
      </c>
      <c r="G9" s="8">
        <f t="shared" ref="G9" si="4">IF(D9=0,"**.*",(C9/D9))</f>
        <v>56.72</v>
      </c>
      <c r="N9" s="12"/>
    </row>
    <row r="10" spans="1:14" x14ac:dyDescent="0.25">
      <c r="A10" s="3" t="s">
        <v>49</v>
      </c>
      <c r="B10" s="3" t="s">
        <v>50</v>
      </c>
      <c r="C10" s="7">
        <v>993</v>
      </c>
      <c r="D10" s="7">
        <v>17</v>
      </c>
      <c r="E10" s="7">
        <f t="shared" si="0"/>
        <v>1010</v>
      </c>
      <c r="F10" s="7">
        <f t="shared" ref="F10" si="5">D10-C10</f>
        <v>-976</v>
      </c>
      <c r="G10" s="8">
        <f t="shared" ref="G10" si="6">IF(D10=0,"**.*",(C10/D10))</f>
        <v>58.411764705882355</v>
      </c>
      <c r="N10" s="12"/>
    </row>
    <row r="11" spans="1:14" x14ac:dyDescent="0.25">
      <c r="A11" s="3" t="s">
        <v>41</v>
      </c>
      <c r="B11" s="3" t="s">
        <v>42</v>
      </c>
      <c r="C11" s="7">
        <v>773</v>
      </c>
      <c r="D11" s="7">
        <v>178</v>
      </c>
      <c r="E11" s="7">
        <f t="shared" si="0"/>
        <v>951</v>
      </c>
      <c r="F11" s="7">
        <f t="shared" ref="F11" si="7">D11-C11</f>
        <v>-595</v>
      </c>
      <c r="G11" s="8">
        <f t="shared" ref="G11" si="8">IF(D11=0,"**.*",(C11/D11))</f>
        <v>4.3426966292134832</v>
      </c>
      <c r="N11" s="12"/>
    </row>
    <row r="12" spans="1:14" x14ac:dyDescent="0.25">
      <c r="A12" s="3" t="s">
        <v>55</v>
      </c>
      <c r="B12" s="3" t="s">
        <v>56</v>
      </c>
      <c r="C12" s="7">
        <v>312</v>
      </c>
      <c r="D12" s="7">
        <v>470</v>
      </c>
      <c r="E12" s="7">
        <f t="shared" si="0"/>
        <v>782</v>
      </c>
      <c r="F12" s="7">
        <f t="shared" ref="F12" si="9">D12-C12</f>
        <v>158</v>
      </c>
      <c r="G12" s="8">
        <f t="shared" ref="G12" si="10">IF(D12=0,"**.*",(C12/D12))</f>
        <v>0.66382978723404251</v>
      </c>
      <c r="N12" s="12"/>
    </row>
    <row r="13" spans="1:14" x14ac:dyDescent="0.25">
      <c r="A13" s="3" t="s">
        <v>45</v>
      </c>
      <c r="B13" s="3" t="s">
        <v>46</v>
      </c>
      <c r="C13" s="7">
        <v>78</v>
      </c>
      <c r="D13" s="7">
        <v>701</v>
      </c>
      <c r="E13" s="7">
        <f t="shared" si="0"/>
        <v>779</v>
      </c>
      <c r="F13" s="7">
        <f t="shared" ref="F13:F16" si="11">D13-C13</f>
        <v>623</v>
      </c>
      <c r="G13" s="8">
        <f t="shared" ref="G13:G16" si="12">IF(D13=0,"**.*",(C13/D13))</f>
        <v>0.11126961483594865</v>
      </c>
      <c r="N13" s="12"/>
    </row>
    <row r="14" spans="1:14" x14ac:dyDescent="0.25">
      <c r="A14" s="3" t="s">
        <v>47</v>
      </c>
      <c r="B14" s="3" t="s">
        <v>65</v>
      </c>
      <c r="C14" s="7">
        <v>735</v>
      </c>
      <c r="D14" s="7">
        <v>23</v>
      </c>
      <c r="E14" s="7">
        <f t="shared" si="0"/>
        <v>758</v>
      </c>
      <c r="F14" s="7">
        <f t="shared" si="11"/>
        <v>-712</v>
      </c>
      <c r="G14" s="8">
        <f t="shared" si="12"/>
        <v>31.956521739130434</v>
      </c>
      <c r="N14" s="12"/>
    </row>
    <row r="15" spans="1:14" x14ac:dyDescent="0.25">
      <c r="A15" s="3" t="s">
        <v>59</v>
      </c>
      <c r="B15" s="3" t="s">
        <v>66</v>
      </c>
      <c r="C15" s="7">
        <v>661</v>
      </c>
      <c r="D15" s="7">
        <v>77</v>
      </c>
      <c r="E15" s="7">
        <f t="shared" si="0"/>
        <v>738</v>
      </c>
      <c r="F15" s="7">
        <f t="shared" si="11"/>
        <v>-584</v>
      </c>
      <c r="G15" s="8">
        <f t="shared" si="12"/>
        <v>8.5844155844155843</v>
      </c>
      <c r="N15" s="12"/>
    </row>
    <row r="16" spans="1:14" x14ac:dyDescent="0.25">
      <c r="A16" s="3" t="s">
        <v>57</v>
      </c>
      <c r="B16" s="3" t="s">
        <v>58</v>
      </c>
      <c r="C16" s="7">
        <v>442</v>
      </c>
      <c r="D16" s="7">
        <v>214</v>
      </c>
      <c r="E16" s="7">
        <f t="shared" si="0"/>
        <v>656</v>
      </c>
      <c r="F16" s="7">
        <f t="shared" si="11"/>
        <v>-228</v>
      </c>
      <c r="G16" s="8">
        <f t="shared" si="12"/>
        <v>2.0654205607476634</v>
      </c>
      <c r="N16" s="12"/>
    </row>
    <row r="17" spans="1:14" x14ac:dyDescent="0.25">
      <c r="A17" s="3" t="s">
        <v>54</v>
      </c>
      <c r="B17" s="3" t="s">
        <v>67</v>
      </c>
      <c r="C17" s="7">
        <v>182</v>
      </c>
      <c r="D17" s="7">
        <v>444</v>
      </c>
      <c r="E17" s="7">
        <f t="shared" si="0"/>
        <v>626</v>
      </c>
      <c r="F17" s="7">
        <f t="shared" ref="F17" si="13">D17-C17</f>
        <v>262</v>
      </c>
      <c r="G17" s="8">
        <f t="shared" ref="G17" si="14">IF(D17=0,"**.*",(C17/D17))</f>
        <v>0.40990990990990989</v>
      </c>
      <c r="N17" s="12"/>
    </row>
    <row r="18" spans="1:14" x14ac:dyDescent="0.25">
      <c r="A18" s="3" t="s">
        <v>48</v>
      </c>
      <c r="B18" s="3"/>
      <c r="C18" s="4">
        <f>SUM(C4:C17)</f>
        <v>19358</v>
      </c>
      <c r="D18" s="4">
        <f>SUM(D4:D17)</f>
        <v>9481</v>
      </c>
      <c r="E18" s="4">
        <f t="shared" si="0"/>
        <v>28839</v>
      </c>
      <c r="F18" s="6">
        <f t="shared" si="1"/>
        <v>-9877</v>
      </c>
      <c r="G18" s="8">
        <f t="shared" si="2"/>
        <v>2.0417677460183525</v>
      </c>
      <c r="L18" s="12"/>
    </row>
    <row r="19" spans="1:14" x14ac:dyDescent="0.25">
      <c r="L19" s="12"/>
    </row>
    <row r="20" spans="1:14" x14ac:dyDescent="0.25">
      <c r="A20" s="10" t="s">
        <v>30</v>
      </c>
      <c r="B20" s="10"/>
      <c r="D20" s="11"/>
      <c r="G20" s="12"/>
      <c r="L20" s="12"/>
    </row>
    <row r="21" spans="1:14" x14ac:dyDescent="0.25">
      <c r="A21" s="10" t="s">
        <v>31</v>
      </c>
      <c r="B21" s="10"/>
      <c r="G21" s="12"/>
    </row>
    <row r="22" spans="1:14" x14ac:dyDescent="0.25">
      <c r="G22" s="12"/>
    </row>
  </sheetData>
  <mergeCells count="1">
    <mergeCell ref="A1:G2"/>
  </mergeCells>
  <printOptions horizontalCentered="1"/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C24" sqref="C2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tr">
        <f>Total!A1</f>
        <v>Non DAT and DAT Arrest Analysis 3Q 2024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7">
        <v>4178</v>
      </c>
      <c r="C4" s="7">
        <v>2272</v>
      </c>
      <c r="D4" s="7">
        <f t="shared" ref="D4:D9" si="0">SUM(B4:C4)</f>
        <v>6450</v>
      </c>
      <c r="E4" s="7">
        <f>C4-B4</f>
        <v>-1906</v>
      </c>
      <c r="F4" s="8">
        <f>B4/C4</f>
        <v>1.8389084507042253</v>
      </c>
    </row>
    <row r="5" spans="1:6" x14ac:dyDescent="0.25">
      <c r="A5" s="3" t="s">
        <v>4</v>
      </c>
      <c r="B5" s="7">
        <v>5588</v>
      </c>
      <c r="C5" s="7">
        <v>2139</v>
      </c>
      <c r="D5" s="7">
        <f t="shared" si="0"/>
        <v>7727</v>
      </c>
      <c r="E5" s="7">
        <f t="shared" ref="E5:E9" si="1">C5-B5</f>
        <v>-3449</v>
      </c>
      <c r="F5" s="8">
        <f t="shared" ref="F5:F9" si="2">B5/C5</f>
        <v>2.6124357176250586</v>
      </c>
    </row>
    <row r="6" spans="1:6" x14ac:dyDescent="0.25">
      <c r="A6" s="3" t="s">
        <v>5</v>
      </c>
      <c r="B6" s="7">
        <v>4440</v>
      </c>
      <c r="C6" s="7">
        <v>2607</v>
      </c>
      <c r="D6" s="7">
        <f t="shared" si="0"/>
        <v>7047</v>
      </c>
      <c r="E6" s="7">
        <f t="shared" si="1"/>
        <v>-1833</v>
      </c>
      <c r="F6" s="8">
        <f t="shared" si="2"/>
        <v>1.7031070195627158</v>
      </c>
    </row>
    <row r="7" spans="1:6" x14ac:dyDescent="0.25">
      <c r="A7" s="3" t="s">
        <v>6</v>
      </c>
      <c r="B7" s="7">
        <v>4381</v>
      </c>
      <c r="C7" s="7">
        <v>1987</v>
      </c>
      <c r="D7" s="7">
        <f t="shared" si="0"/>
        <v>6368</v>
      </c>
      <c r="E7" s="7">
        <f t="shared" si="1"/>
        <v>-2394</v>
      </c>
      <c r="F7" s="8">
        <f t="shared" si="2"/>
        <v>2.2048314041268244</v>
      </c>
    </row>
    <row r="8" spans="1:6" x14ac:dyDescent="0.25">
      <c r="A8" s="3" t="s">
        <v>7</v>
      </c>
      <c r="B8" s="7">
        <v>771</v>
      </c>
      <c r="C8" s="7">
        <v>476</v>
      </c>
      <c r="D8" s="7">
        <f t="shared" si="0"/>
        <v>1247</v>
      </c>
      <c r="E8" s="7">
        <f t="shared" si="1"/>
        <v>-295</v>
      </c>
      <c r="F8" s="8">
        <f t="shared" si="2"/>
        <v>1.6197478991596639</v>
      </c>
    </row>
    <row r="9" spans="1:6" x14ac:dyDescent="0.25">
      <c r="A9" s="3" t="s">
        <v>8</v>
      </c>
      <c r="B9" s="6">
        <v>19358</v>
      </c>
      <c r="C9" s="6">
        <v>9481</v>
      </c>
      <c r="D9" s="6">
        <f t="shared" si="0"/>
        <v>28839</v>
      </c>
      <c r="E9" s="6">
        <f t="shared" si="1"/>
        <v>-9877</v>
      </c>
      <c r="F9" s="8">
        <f t="shared" si="2"/>
        <v>2.0417677460183525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44" zoomScaleNormal="100" workbookViewId="0">
      <selection activeCell="B81" sqref="B8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3Q 2024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2">
        <v>289</v>
      </c>
      <c r="C4" s="2">
        <v>219</v>
      </c>
      <c r="D4" s="2">
        <f>SUM(B4:C4)</f>
        <v>508</v>
      </c>
      <c r="E4" s="2">
        <f>C4-B4</f>
        <v>-70</v>
      </c>
      <c r="F4" s="5">
        <f>B4/C4</f>
        <v>1.3196347031963471</v>
      </c>
    </row>
    <row r="5" spans="1:7" x14ac:dyDescent="0.25">
      <c r="A5" s="9">
        <v>5</v>
      </c>
      <c r="B5" s="2">
        <v>180</v>
      </c>
      <c r="C5" s="2">
        <v>87</v>
      </c>
      <c r="D5" s="2">
        <f t="shared" ref="D5:D68" si="0">SUM(B5:C5)</f>
        <v>267</v>
      </c>
      <c r="E5" s="2">
        <f t="shared" ref="E5:E68" si="1">C5-B5</f>
        <v>-93</v>
      </c>
      <c r="F5" s="5">
        <f t="shared" ref="F5:F68" si="2">B5/C5</f>
        <v>2.0689655172413794</v>
      </c>
    </row>
    <row r="6" spans="1:7" x14ac:dyDescent="0.25">
      <c r="A6" s="9">
        <v>6</v>
      </c>
      <c r="B6" s="2">
        <v>169</v>
      </c>
      <c r="C6" s="2">
        <v>79</v>
      </c>
      <c r="D6" s="2">
        <f t="shared" si="0"/>
        <v>248</v>
      </c>
      <c r="E6" s="2">
        <f t="shared" si="1"/>
        <v>-90</v>
      </c>
      <c r="F6" s="5">
        <f t="shared" si="2"/>
        <v>2.1392405063291138</v>
      </c>
    </row>
    <row r="7" spans="1:7" x14ac:dyDescent="0.25">
      <c r="A7" s="9">
        <v>7</v>
      </c>
      <c r="B7" s="2">
        <v>171</v>
      </c>
      <c r="C7" s="2">
        <v>61</v>
      </c>
      <c r="D7" s="2">
        <f t="shared" si="0"/>
        <v>232</v>
      </c>
      <c r="E7" s="2">
        <f t="shared" si="1"/>
        <v>-110</v>
      </c>
      <c r="F7" s="5">
        <f t="shared" si="2"/>
        <v>2.8032786885245899</v>
      </c>
    </row>
    <row r="8" spans="1:7" x14ac:dyDescent="0.25">
      <c r="A8" s="9">
        <v>9</v>
      </c>
      <c r="B8" s="2">
        <v>117</v>
      </c>
      <c r="C8" s="2">
        <v>84</v>
      </c>
      <c r="D8" s="2">
        <f t="shared" si="0"/>
        <v>201</v>
      </c>
      <c r="E8" s="2">
        <f t="shared" si="1"/>
        <v>-33</v>
      </c>
      <c r="F8" s="5">
        <f t="shared" si="2"/>
        <v>1.3928571428571428</v>
      </c>
    </row>
    <row r="9" spans="1:7" x14ac:dyDescent="0.25">
      <c r="A9" s="9">
        <v>10</v>
      </c>
      <c r="B9" s="2">
        <v>82</v>
      </c>
      <c r="C9" s="2">
        <v>77</v>
      </c>
      <c r="D9" s="2">
        <f t="shared" si="0"/>
        <v>159</v>
      </c>
      <c r="E9" s="2">
        <f t="shared" si="1"/>
        <v>-5</v>
      </c>
      <c r="F9" s="5">
        <f t="shared" si="2"/>
        <v>1.0649350649350648</v>
      </c>
    </row>
    <row r="10" spans="1:7" x14ac:dyDescent="0.25">
      <c r="A10" s="9">
        <v>13</v>
      </c>
      <c r="B10" s="2">
        <v>299</v>
      </c>
      <c r="C10" s="2">
        <v>140</v>
      </c>
      <c r="D10" s="2">
        <f t="shared" si="0"/>
        <v>439</v>
      </c>
      <c r="E10" s="2">
        <f t="shared" si="1"/>
        <v>-159</v>
      </c>
      <c r="F10" s="5">
        <f t="shared" si="2"/>
        <v>2.1357142857142857</v>
      </c>
    </row>
    <row r="11" spans="1:7" x14ac:dyDescent="0.25">
      <c r="A11" s="9">
        <v>14</v>
      </c>
      <c r="B11" s="2">
        <v>718</v>
      </c>
      <c r="C11" s="2">
        <v>469</v>
      </c>
      <c r="D11" s="2">
        <f t="shared" si="0"/>
        <v>1187</v>
      </c>
      <c r="E11" s="2">
        <f t="shared" si="1"/>
        <v>-249</v>
      </c>
      <c r="F11" s="5">
        <f t="shared" si="2"/>
        <v>1.5309168443496801</v>
      </c>
    </row>
    <row r="12" spans="1:7" x14ac:dyDescent="0.25">
      <c r="A12" s="9">
        <v>17</v>
      </c>
      <c r="B12" s="2">
        <v>66</v>
      </c>
      <c r="C12" s="2">
        <v>62</v>
      </c>
      <c r="D12" s="2">
        <f t="shared" si="0"/>
        <v>128</v>
      </c>
      <c r="E12" s="2">
        <f t="shared" si="1"/>
        <v>-4</v>
      </c>
      <c r="F12" s="5">
        <f t="shared" si="2"/>
        <v>1.064516129032258</v>
      </c>
    </row>
    <row r="13" spans="1:7" x14ac:dyDescent="0.25">
      <c r="A13" s="9">
        <v>18</v>
      </c>
      <c r="B13" s="2">
        <v>453</v>
      </c>
      <c r="C13" s="2">
        <v>262</v>
      </c>
      <c r="D13" s="2">
        <f t="shared" si="0"/>
        <v>715</v>
      </c>
      <c r="E13" s="2">
        <f t="shared" si="1"/>
        <v>-191</v>
      </c>
      <c r="F13" s="5">
        <f t="shared" si="2"/>
        <v>1.7290076335877862</v>
      </c>
    </row>
    <row r="14" spans="1:7" x14ac:dyDescent="0.25">
      <c r="A14" s="9">
        <v>19</v>
      </c>
      <c r="B14" s="2">
        <v>213</v>
      </c>
      <c r="C14" s="2">
        <v>114</v>
      </c>
      <c r="D14" s="2">
        <f t="shared" si="0"/>
        <v>327</v>
      </c>
      <c r="E14" s="2">
        <f t="shared" si="1"/>
        <v>-99</v>
      </c>
      <c r="F14" s="5">
        <f t="shared" si="2"/>
        <v>1.868421052631579</v>
      </c>
    </row>
    <row r="15" spans="1:7" x14ac:dyDescent="0.25">
      <c r="A15" s="9">
        <v>20</v>
      </c>
      <c r="B15" s="2">
        <v>87</v>
      </c>
      <c r="C15" s="2">
        <v>39</v>
      </c>
      <c r="D15" s="2">
        <f t="shared" si="0"/>
        <v>126</v>
      </c>
      <c r="E15" s="2">
        <f t="shared" si="1"/>
        <v>-48</v>
      </c>
      <c r="F15" s="5">
        <f t="shared" si="2"/>
        <v>2.2307692307692308</v>
      </c>
    </row>
    <row r="16" spans="1:7" x14ac:dyDescent="0.25">
      <c r="A16" s="9">
        <v>22</v>
      </c>
      <c r="B16" s="2">
        <v>13</v>
      </c>
      <c r="C16" s="2">
        <v>16</v>
      </c>
      <c r="D16" s="2">
        <f t="shared" si="0"/>
        <v>29</v>
      </c>
      <c r="E16" s="2">
        <f t="shared" si="1"/>
        <v>3</v>
      </c>
      <c r="F16" s="5">
        <f t="shared" si="2"/>
        <v>0.8125</v>
      </c>
    </row>
    <row r="17" spans="1:6" x14ac:dyDescent="0.25">
      <c r="A17" s="9">
        <v>23</v>
      </c>
      <c r="B17" s="2">
        <v>169</v>
      </c>
      <c r="C17" s="2">
        <v>72</v>
      </c>
      <c r="D17" s="2">
        <f t="shared" si="0"/>
        <v>241</v>
      </c>
      <c r="E17" s="2">
        <f t="shared" si="1"/>
        <v>-97</v>
      </c>
      <c r="F17" s="5">
        <f t="shared" si="2"/>
        <v>2.3472222222222223</v>
      </c>
    </row>
    <row r="18" spans="1:6" x14ac:dyDescent="0.25">
      <c r="A18" s="9">
        <v>24</v>
      </c>
      <c r="B18" s="2">
        <v>115</v>
      </c>
      <c r="C18" s="2">
        <v>71</v>
      </c>
      <c r="D18" s="2">
        <f t="shared" si="0"/>
        <v>186</v>
      </c>
      <c r="E18" s="2">
        <f t="shared" si="1"/>
        <v>-44</v>
      </c>
      <c r="F18" s="5">
        <f t="shared" si="2"/>
        <v>1.619718309859155</v>
      </c>
    </row>
    <row r="19" spans="1:6" x14ac:dyDescent="0.25">
      <c r="A19" s="9">
        <v>25</v>
      </c>
      <c r="B19" s="2">
        <v>190</v>
      </c>
      <c r="C19" s="2">
        <v>187</v>
      </c>
      <c r="D19" s="2">
        <f t="shared" si="0"/>
        <v>377</v>
      </c>
      <c r="E19" s="2">
        <f t="shared" si="1"/>
        <v>-3</v>
      </c>
      <c r="F19" s="5">
        <f t="shared" si="2"/>
        <v>1.0160427807486632</v>
      </c>
    </row>
    <row r="20" spans="1:6" x14ac:dyDescent="0.25">
      <c r="A20" s="9">
        <v>26</v>
      </c>
      <c r="B20" s="2">
        <v>85</v>
      </c>
      <c r="C20" s="2">
        <v>29</v>
      </c>
      <c r="D20" s="2">
        <f t="shared" si="0"/>
        <v>114</v>
      </c>
      <c r="E20" s="2">
        <f t="shared" si="1"/>
        <v>-56</v>
      </c>
      <c r="F20" s="5">
        <f t="shared" si="2"/>
        <v>2.9310344827586206</v>
      </c>
    </row>
    <row r="21" spans="1:6" x14ac:dyDescent="0.25">
      <c r="A21" s="9">
        <v>28</v>
      </c>
      <c r="B21" s="2">
        <v>208</v>
      </c>
      <c r="C21" s="2">
        <v>99</v>
      </c>
      <c r="D21" s="2">
        <f t="shared" si="0"/>
        <v>307</v>
      </c>
      <c r="E21" s="2">
        <f t="shared" si="1"/>
        <v>-109</v>
      </c>
      <c r="F21" s="5">
        <f t="shared" si="2"/>
        <v>2.1010101010101012</v>
      </c>
    </row>
    <row r="22" spans="1:6" x14ac:dyDescent="0.25">
      <c r="A22" s="9">
        <v>30</v>
      </c>
      <c r="B22" s="2">
        <v>152</v>
      </c>
      <c r="C22" s="2">
        <v>116</v>
      </c>
      <c r="D22" s="2">
        <f t="shared" si="0"/>
        <v>268</v>
      </c>
      <c r="E22" s="2">
        <f t="shared" si="1"/>
        <v>-36</v>
      </c>
      <c r="F22" s="5">
        <f t="shared" si="2"/>
        <v>1.3103448275862069</v>
      </c>
    </row>
    <row r="23" spans="1:6" x14ac:dyDescent="0.25">
      <c r="A23" s="9">
        <v>32</v>
      </c>
      <c r="B23" s="2">
        <v>215</v>
      </c>
      <c r="C23" s="2">
        <v>86</v>
      </c>
      <c r="D23" s="2">
        <f t="shared" si="0"/>
        <v>301</v>
      </c>
      <c r="E23" s="2">
        <f t="shared" si="1"/>
        <v>-129</v>
      </c>
      <c r="F23" s="5">
        <f t="shared" si="2"/>
        <v>2.5</v>
      </c>
    </row>
    <row r="24" spans="1:6" x14ac:dyDescent="0.25">
      <c r="A24" s="9">
        <v>33</v>
      </c>
      <c r="B24" s="2">
        <v>147</v>
      </c>
      <c r="C24" s="2">
        <v>49</v>
      </c>
      <c r="D24" s="2">
        <f t="shared" si="0"/>
        <v>196</v>
      </c>
      <c r="E24" s="2">
        <f t="shared" si="1"/>
        <v>-98</v>
      </c>
      <c r="F24" s="5">
        <f t="shared" si="2"/>
        <v>3</v>
      </c>
    </row>
    <row r="25" spans="1:6" x14ac:dyDescent="0.25">
      <c r="A25" s="9">
        <v>34</v>
      </c>
      <c r="B25" s="2">
        <v>302</v>
      </c>
      <c r="C25" s="2">
        <v>189</v>
      </c>
      <c r="D25" s="2">
        <f t="shared" si="0"/>
        <v>491</v>
      </c>
      <c r="E25" s="2">
        <f t="shared" si="1"/>
        <v>-113</v>
      </c>
      <c r="F25" s="5">
        <f t="shared" si="2"/>
        <v>1.5978835978835979</v>
      </c>
    </row>
    <row r="26" spans="1:6" x14ac:dyDescent="0.25">
      <c r="A26" s="9">
        <v>40</v>
      </c>
      <c r="B26" s="2">
        <v>681</v>
      </c>
      <c r="C26" s="2">
        <v>331</v>
      </c>
      <c r="D26" s="2">
        <f t="shared" si="0"/>
        <v>1012</v>
      </c>
      <c r="E26" s="2">
        <f t="shared" si="1"/>
        <v>-350</v>
      </c>
      <c r="F26" s="5">
        <f t="shared" si="2"/>
        <v>2.0574018126888216</v>
      </c>
    </row>
    <row r="27" spans="1:6" x14ac:dyDescent="0.25">
      <c r="A27" s="9">
        <v>41</v>
      </c>
      <c r="B27" s="2">
        <v>309</v>
      </c>
      <c r="C27" s="2">
        <v>135</v>
      </c>
      <c r="D27" s="2">
        <f t="shared" si="0"/>
        <v>444</v>
      </c>
      <c r="E27" s="2">
        <f t="shared" si="1"/>
        <v>-174</v>
      </c>
      <c r="F27" s="5">
        <f t="shared" si="2"/>
        <v>2.2888888888888888</v>
      </c>
    </row>
    <row r="28" spans="1:6" x14ac:dyDescent="0.25">
      <c r="A28" s="9">
        <v>42</v>
      </c>
      <c r="B28" s="2">
        <v>262</v>
      </c>
      <c r="C28" s="2">
        <v>155</v>
      </c>
      <c r="D28" s="2">
        <f t="shared" si="0"/>
        <v>417</v>
      </c>
      <c r="E28" s="2">
        <f t="shared" si="1"/>
        <v>-107</v>
      </c>
      <c r="F28" s="5">
        <f t="shared" si="2"/>
        <v>1.6903225806451614</v>
      </c>
    </row>
    <row r="29" spans="1:6" x14ac:dyDescent="0.25">
      <c r="A29" s="9">
        <v>43</v>
      </c>
      <c r="B29" s="2">
        <v>306</v>
      </c>
      <c r="C29" s="2">
        <v>160</v>
      </c>
      <c r="D29" s="2">
        <f t="shared" si="0"/>
        <v>466</v>
      </c>
      <c r="E29" s="2">
        <f t="shared" si="1"/>
        <v>-146</v>
      </c>
      <c r="F29" s="5">
        <f t="shared" si="2"/>
        <v>1.9125000000000001</v>
      </c>
    </row>
    <row r="30" spans="1:6" x14ac:dyDescent="0.25">
      <c r="A30" s="9">
        <v>44</v>
      </c>
      <c r="B30" s="2">
        <v>547</v>
      </c>
      <c r="C30" s="2">
        <v>302</v>
      </c>
      <c r="D30" s="2">
        <f t="shared" si="0"/>
        <v>849</v>
      </c>
      <c r="E30" s="2">
        <f t="shared" si="1"/>
        <v>-245</v>
      </c>
      <c r="F30" s="5">
        <f t="shared" si="2"/>
        <v>1.8112582781456954</v>
      </c>
    </row>
    <row r="31" spans="1:6" x14ac:dyDescent="0.25">
      <c r="A31" s="9">
        <v>45</v>
      </c>
      <c r="B31" s="2">
        <v>215</v>
      </c>
      <c r="C31" s="2">
        <v>160</v>
      </c>
      <c r="D31" s="2">
        <f t="shared" si="0"/>
        <v>375</v>
      </c>
      <c r="E31" s="2">
        <f t="shared" si="1"/>
        <v>-55</v>
      </c>
      <c r="F31" s="5">
        <f t="shared" si="2"/>
        <v>1.34375</v>
      </c>
    </row>
    <row r="32" spans="1:6" x14ac:dyDescent="0.25">
      <c r="A32" s="9">
        <v>46</v>
      </c>
      <c r="B32" s="2">
        <v>460</v>
      </c>
      <c r="C32" s="2">
        <v>297</v>
      </c>
      <c r="D32" s="2">
        <f t="shared" si="0"/>
        <v>757</v>
      </c>
      <c r="E32" s="2">
        <f t="shared" si="1"/>
        <v>-163</v>
      </c>
      <c r="F32" s="5">
        <f t="shared" si="2"/>
        <v>1.5488215488215489</v>
      </c>
    </row>
    <row r="33" spans="1:6" x14ac:dyDescent="0.25">
      <c r="A33" s="9">
        <v>47</v>
      </c>
      <c r="B33" s="2">
        <v>383</v>
      </c>
      <c r="C33" s="2">
        <v>214</v>
      </c>
      <c r="D33" s="2">
        <f t="shared" si="0"/>
        <v>597</v>
      </c>
      <c r="E33" s="2">
        <f t="shared" si="1"/>
        <v>-169</v>
      </c>
      <c r="F33" s="5">
        <f t="shared" si="2"/>
        <v>1.7897196261682242</v>
      </c>
    </row>
    <row r="34" spans="1:6" x14ac:dyDescent="0.25">
      <c r="A34" s="9">
        <v>48</v>
      </c>
      <c r="B34" s="2">
        <v>353</v>
      </c>
      <c r="C34" s="2">
        <v>116</v>
      </c>
      <c r="D34" s="2">
        <f t="shared" si="0"/>
        <v>469</v>
      </c>
      <c r="E34" s="2">
        <f t="shared" si="1"/>
        <v>-237</v>
      </c>
      <c r="F34" s="5">
        <f t="shared" si="2"/>
        <v>3.0431034482758621</v>
      </c>
    </row>
    <row r="35" spans="1:6" x14ac:dyDescent="0.25">
      <c r="A35" s="9">
        <v>49</v>
      </c>
      <c r="B35" s="2">
        <v>154</v>
      </c>
      <c r="C35" s="2">
        <v>75</v>
      </c>
      <c r="D35" s="2">
        <f t="shared" si="0"/>
        <v>229</v>
      </c>
      <c r="E35" s="2">
        <f t="shared" si="1"/>
        <v>-79</v>
      </c>
      <c r="F35" s="5">
        <f t="shared" si="2"/>
        <v>2.0533333333333332</v>
      </c>
    </row>
    <row r="36" spans="1:6" x14ac:dyDescent="0.25">
      <c r="A36" s="9">
        <v>50</v>
      </c>
      <c r="B36" s="2">
        <v>109</v>
      </c>
      <c r="C36" s="2">
        <v>96</v>
      </c>
      <c r="D36" s="2">
        <f t="shared" si="0"/>
        <v>205</v>
      </c>
      <c r="E36" s="2">
        <f t="shared" si="1"/>
        <v>-13</v>
      </c>
      <c r="F36" s="5">
        <f t="shared" si="2"/>
        <v>1.1354166666666667</v>
      </c>
    </row>
    <row r="37" spans="1:6" x14ac:dyDescent="0.25">
      <c r="A37" s="9">
        <v>52</v>
      </c>
      <c r="B37" s="2">
        <v>399</v>
      </c>
      <c r="C37" s="2">
        <v>231</v>
      </c>
      <c r="D37" s="2">
        <f t="shared" si="0"/>
        <v>630</v>
      </c>
      <c r="E37" s="2">
        <f t="shared" si="1"/>
        <v>-168</v>
      </c>
      <c r="F37" s="5">
        <f t="shared" si="2"/>
        <v>1.7272727272727273</v>
      </c>
    </row>
    <row r="38" spans="1:6" x14ac:dyDescent="0.25">
      <c r="A38" s="9">
        <v>60</v>
      </c>
      <c r="B38" s="2">
        <v>323</v>
      </c>
      <c r="C38" s="2">
        <v>125</v>
      </c>
      <c r="D38" s="2">
        <f t="shared" si="0"/>
        <v>448</v>
      </c>
      <c r="E38" s="2">
        <f t="shared" si="1"/>
        <v>-198</v>
      </c>
      <c r="F38" s="5">
        <f t="shared" si="2"/>
        <v>2.5840000000000001</v>
      </c>
    </row>
    <row r="39" spans="1:6" x14ac:dyDescent="0.25">
      <c r="A39" s="9">
        <v>61</v>
      </c>
      <c r="B39" s="2">
        <v>185</v>
      </c>
      <c r="C39" s="2">
        <v>95</v>
      </c>
      <c r="D39" s="2">
        <f t="shared" si="0"/>
        <v>280</v>
      </c>
      <c r="E39" s="2">
        <f t="shared" si="1"/>
        <v>-90</v>
      </c>
      <c r="F39" s="5">
        <f t="shared" si="2"/>
        <v>1.9473684210526316</v>
      </c>
    </row>
    <row r="40" spans="1:6" x14ac:dyDescent="0.25">
      <c r="A40" s="9">
        <v>62</v>
      </c>
      <c r="B40" s="2">
        <v>313</v>
      </c>
      <c r="C40" s="2">
        <v>136</v>
      </c>
      <c r="D40" s="2">
        <f t="shared" si="0"/>
        <v>449</v>
      </c>
      <c r="E40" s="2">
        <f t="shared" si="1"/>
        <v>-177</v>
      </c>
      <c r="F40" s="5">
        <f t="shared" si="2"/>
        <v>2.3014705882352939</v>
      </c>
    </row>
    <row r="41" spans="1:6" x14ac:dyDescent="0.25">
      <c r="A41" s="9">
        <v>63</v>
      </c>
      <c r="B41" s="2">
        <v>156</v>
      </c>
      <c r="C41" s="2">
        <v>98</v>
      </c>
      <c r="D41" s="2">
        <f t="shared" si="0"/>
        <v>254</v>
      </c>
      <c r="E41" s="2">
        <f t="shared" si="1"/>
        <v>-58</v>
      </c>
      <c r="F41" s="5">
        <f t="shared" si="2"/>
        <v>1.5918367346938775</v>
      </c>
    </row>
    <row r="42" spans="1:6" x14ac:dyDescent="0.25">
      <c r="A42" s="9">
        <v>66</v>
      </c>
      <c r="B42" s="2">
        <v>129</v>
      </c>
      <c r="C42" s="2">
        <v>55</v>
      </c>
      <c r="D42" s="2">
        <f t="shared" si="0"/>
        <v>184</v>
      </c>
      <c r="E42" s="2">
        <f t="shared" si="1"/>
        <v>-74</v>
      </c>
      <c r="F42" s="5">
        <f t="shared" si="2"/>
        <v>2.3454545454545452</v>
      </c>
    </row>
    <row r="43" spans="1:6" x14ac:dyDescent="0.25">
      <c r="A43" s="9">
        <v>67</v>
      </c>
      <c r="B43" s="2">
        <v>448</v>
      </c>
      <c r="C43" s="2">
        <v>189</v>
      </c>
      <c r="D43" s="2">
        <f t="shared" si="0"/>
        <v>637</v>
      </c>
      <c r="E43" s="2">
        <f t="shared" si="1"/>
        <v>-259</v>
      </c>
      <c r="F43" s="5">
        <f t="shared" si="2"/>
        <v>2.3703703703703702</v>
      </c>
    </row>
    <row r="44" spans="1:6" x14ac:dyDescent="0.25">
      <c r="A44" s="9">
        <v>68</v>
      </c>
      <c r="B44" s="2">
        <v>145</v>
      </c>
      <c r="C44" s="2">
        <v>79</v>
      </c>
      <c r="D44" s="2">
        <f t="shared" si="0"/>
        <v>224</v>
      </c>
      <c r="E44" s="2">
        <f t="shared" si="1"/>
        <v>-66</v>
      </c>
      <c r="F44" s="5">
        <f t="shared" si="2"/>
        <v>1.8354430379746836</v>
      </c>
    </row>
    <row r="45" spans="1:6" x14ac:dyDescent="0.25">
      <c r="A45" s="9">
        <v>69</v>
      </c>
      <c r="B45" s="2">
        <v>145</v>
      </c>
      <c r="C45" s="2">
        <v>20</v>
      </c>
      <c r="D45" s="2">
        <f t="shared" si="0"/>
        <v>165</v>
      </c>
      <c r="E45" s="2">
        <f t="shared" si="1"/>
        <v>-125</v>
      </c>
      <c r="F45" s="5">
        <f t="shared" si="2"/>
        <v>7.25</v>
      </c>
    </row>
    <row r="46" spans="1:6" x14ac:dyDescent="0.25">
      <c r="A46" s="9">
        <v>70</v>
      </c>
      <c r="B46" s="2">
        <v>354</v>
      </c>
      <c r="C46" s="2">
        <v>106</v>
      </c>
      <c r="D46" s="2">
        <f t="shared" si="0"/>
        <v>460</v>
      </c>
      <c r="E46" s="2">
        <f t="shared" si="1"/>
        <v>-248</v>
      </c>
      <c r="F46" s="5">
        <f t="shared" si="2"/>
        <v>3.3396226415094339</v>
      </c>
    </row>
    <row r="47" spans="1:6" x14ac:dyDescent="0.25">
      <c r="A47" s="9">
        <v>71</v>
      </c>
      <c r="B47" s="2">
        <v>171</v>
      </c>
      <c r="C47" s="2">
        <v>54</v>
      </c>
      <c r="D47" s="2">
        <f t="shared" si="0"/>
        <v>225</v>
      </c>
      <c r="E47" s="2">
        <f t="shared" si="1"/>
        <v>-117</v>
      </c>
      <c r="F47" s="5">
        <f t="shared" si="2"/>
        <v>3.1666666666666665</v>
      </c>
    </row>
    <row r="48" spans="1:6" x14ac:dyDescent="0.25">
      <c r="A48" s="9">
        <v>72</v>
      </c>
      <c r="B48" s="2">
        <v>194</v>
      </c>
      <c r="C48" s="2">
        <v>147</v>
      </c>
      <c r="D48" s="2">
        <f t="shared" si="0"/>
        <v>341</v>
      </c>
      <c r="E48" s="2">
        <f t="shared" si="1"/>
        <v>-47</v>
      </c>
      <c r="F48" s="5">
        <f t="shared" si="2"/>
        <v>1.3197278911564625</v>
      </c>
    </row>
    <row r="49" spans="1:6" x14ac:dyDescent="0.25">
      <c r="A49" s="9">
        <v>73</v>
      </c>
      <c r="B49" s="2">
        <v>549</v>
      </c>
      <c r="C49" s="2">
        <v>172</v>
      </c>
      <c r="D49" s="2">
        <f t="shared" si="0"/>
        <v>721</v>
      </c>
      <c r="E49" s="2">
        <f t="shared" si="1"/>
        <v>-377</v>
      </c>
      <c r="F49" s="5">
        <f t="shared" si="2"/>
        <v>3.191860465116279</v>
      </c>
    </row>
    <row r="50" spans="1:6" x14ac:dyDescent="0.25">
      <c r="A50" s="9">
        <v>75</v>
      </c>
      <c r="B50" s="2">
        <v>625</v>
      </c>
      <c r="C50" s="2">
        <v>241</v>
      </c>
      <c r="D50" s="2">
        <f t="shared" si="0"/>
        <v>866</v>
      </c>
      <c r="E50" s="2">
        <f t="shared" si="1"/>
        <v>-384</v>
      </c>
      <c r="F50" s="5">
        <f t="shared" si="2"/>
        <v>2.5933609958506225</v>
      </c>
    </row>
    <row r="51" spans="1:6" x14ac:dyDescent="0.25">
      <c r="A51" s="9">
        <v>76</v>
      </c>
      <c r="B51" s="2">
        <v>98</v>
      </c>
      <c r="C51" s="2">
        <v>41</v>
      </c>
      <c r="D51" s="2">
        <f t="shared" si="0"/>
        <v>139</v>
      </c>
      <c r="E51" s="2">
        <f t="shared" si="1"/>
        <v>-57</v>
      </c>
      <c r="F51" s="5">
        <f t="shared" si="2"/>
        <v>2.3902439024390243</v>
      </c>
    </row>
    <row r="52" spans="1:6" x14ac:dyDescent="0.25">
      <c r="A52" s="9">
        <v>77</v>
      </c>
      <c r="B52" s="2">
        <v>197</v>
      </c>
      <c r="C52" s="2">
        <v>53</v>
      </c>
      <c r="D52" s="2">
        <f t="shared" si="0"/>
        <v>250</v>
      </c>
      <c r="E52" s="2">
        <f t="shared" si="1"/>
        <v>-144</v>
      </c>
      <c r="F52" s="5">
        <f t="shared" si="2"/>
        <v>3.7169811320754715</v>
      </c>
    </row>
    <row r="53" spans="1:6" x14ac:dyDescent="0.25">
      <c r="A53" s="9">
        <v>78</v>
      </c>
      <c r="B53" s="2">
        <v>137</v>
      </c>
      <c r="C53" s="2">
        <v>53</v>
      </c>
      <c r="D53" s="2">
        <f t="shared" si="0"/>
        <v>190</v>
      </c>
      <c r="E53" s="2">
        <f t="shared" si="1"/>
        <v>-84</v>
      </c>
      <c r="F53" s="5">
        <f t="shared" si="2"/>
        <v>2.5849056603773586</v>
      </c>
    </row>
    <row r="54" spans="1:6" x14ac:dyDescent="0.25">
      <c r="A54" s="9">
        <v>79</v>
      </c>
      <c r="B54" s="2">
        <v>309</v>
      </c>
      <c r="C54" s="2">
        <v>124</v>
      </c>
      <c r="D54" s="2">
        <f t="shared" si="0"/>
        <v>433</v>
      </c>
      <c r="E54" s="2">
        <f t="shared" si="1"/>
        <v>-185</v>
      </c>
      <c r="F54" s="5">
        <f t="shared" si="2"/>
        <v>2.4919354838709675</v>
      </c>
    </row>
    <row r="55" spans="1:6" x14ac:dyDescent="0.25">
      <c r="A55" s="9">
        <v>81</v>
      </c>
      <c r="B55" s="2">
        <v>198</v>
      </c>
      <c r="C55" s="2">
        <v>51</v>
      </c>
      <c r="D55" s="2">
        <f t="shared" si="0"/>
        <v>249</v>
      </c>
      <c r="E55" s="2">
        <f t="shared" si="1"/>
        <v>-147</v>
      </c>
      <c r="F55" s="5">
        <f t="shared" si="2"/>
        <v>3.8823529411764706</v>
      </c>
    </row>
    <row r="56" spans="1:6" x14ac:dyDescent="0.25">
      <c r="A56" s="9">
        <v>83</v>
      </c>
      <c r="B56" s="2">
        <v>288</v>
      </c>
      <c r="C56" s="2">
        <v>70</v>
      </c>
      <c r="D56" s="2">
        <f t="shared" si="0"/>
        <v>358</v>
      </c>
      <c r="E56" s="2">
        <f t="shared" si="1"/>
        <v>-218</v>
      </c>
      <c r="F56" s="5">
        <f t="shared" si="2"/>
        <v>4.1142857142857139</v>
      </c>
    </row>
    <row r="57" spans="1:6" x14ac:dyDescent="0.25">
      <c r="A57" s="9">
        <v>84</v>
      </c>
      <c r="B57" s="2">
        <v>292</v>
      </c>
      <c r="C57" s="2">
        <v>82</v>
      </c>
      <c r="D57" s="2">
        <f t="shared" si="0"/>
        <v>374</v>
      </c>
      <c r="E57" s="2">
        <f t="shared" si="1"/>
        <v>-210</v>
      </c>
      <c r="F57" s="5">
        <f t="shared" si="2"/>
        <v>3.5609756097560976</v>
      </c>
    </row>
    <row r="58" spans="1:6" x14ac:dyDescent="0.25">
      <c r="A58" s="9">
        <v>88</v>
      </c>
      <c r="B58" s="2">
        <v>107</v>
      </c>
      <c r="C58" s="2">
        <v>43</v>
      </c>
      <c r="D58" s="2">
        <f t="shared" si="0"/>
        <v>150</v>
      </c>
      <c r="E58" s="2">
        <f t="shared" si="1"/>
        <v>-64</v>
      </c>
      <c r="F58" s="5">
        <f t="shared" si="2"/>
        <v>2.4883720930232558</v>
      </c>
    </row>
    <row r="59" spans="1:6" x14ac:dyDescent="0.25">
      <c r="A59" s="9">
        <v>90</v>
      </c>
      <c r="B59" s="2">
        <v>162</v>
      </c>
      <c r="C59" s="2">
        <v>70</v>
      </c>
      <c r="D59" s="2">
        <f t="shared" si="0"/>
        <v>232</v>
      </c>
      <c r="E59" s="2">
        <f t="shared" si="1"/>
        <v>-92</v>
      </c>
      <c r="F59" s="5">
        <f t="shared" si="2"/>
        <v>2.3142857142857145</v>
      </c>
    </row>
    <row r="60" spans="1:6" x14ac:dyDescent="0.25">
      <c r="A60" s="9">
        <v>94</v>
      </c>
      <c r="B60" s="2">
        <v>63</v>
      </c>
      <c r="C60" s="2">
        <v>35</v>
      </c>
      <c r="D60" s="2">
        <f t="shared" si="0"/>
        <v>98</v>
      </c>
      <c r="E60" s="2">
        <f t="shared" si="1"/>
        <v>-28</v>
      </c>
      <c r="F60" s="5">
        <f t="shared" si="2"/>
        <v>1.8</v>
      </c>
    </row>
    <row r="61" spans="1:6" x14ac:dyDescent="0.25">
      <c r="A61" s="9">
        <v>100</v>
      </c>
      <c r="B61" s="2">
        <v>117</v>
      </c>
      <c r="C61" s="2">
        <v>35</v>
      </c>
      <c r="D61" s="2">
        <f t="shared" si="0"/>
        <v>152</v>
      </c>
      <c r="E61" s="2">
        <f t="shared" si="1"/>
        <v>-82</v>
      </c>
      <c r="F61" s="5">
        <f t="shared" si="2"/>
        <v>3.342857142857143</v>
      </c>
    </row>
    <row r="62" spans="1:6" x14ac:dyDescent="0.25">
      <c r="A62" s="9">
        <v>101</v>
      </c>
      <c r="B62" s="2">
        <v>162</v>
      </c>
      <c r="C62" s="2">
        <v>41</v>
      </c>
      <c r="D62" s="2">
        <f t="shared" si="0"/>
        <v>203</v>
      </c>
      <c r="E62" s="2">
        <f t="shared" si="1"/>
        <v>-121</v>
      </c>
      <c r="F62" s="5">
        <f t="shared" si="2"/>
        <v>3.9512195121951219</v>
      </c>
    </row>
    <row r="63" spans="1:6" x14ac:dyDescent="0.25">
      <c r="A63" s="9">
        <v>102</v>
      </c>
      <c r="B63" s="2">
        <v>226</v>
      </c>
      <c r="C63" s="2">
        <v>52</v>
      </c>
      <c r="D63" s="2">
        <f t="shared" si="0"/>
        <v>278</v>
      </c>
      <c r="E63" s="2">
        <f t="shared" si="1"/>
        <v>-174</v>
      </c>
      <c r="F63" s="5">
        <f t="shared" si="2"/>
        <v>4.3461538461538458</v>
      </c>
    </row>
    <row r="64" spans="1:6" x14ac:dyDescent="0.25">
      <c r="A64" s="9">
        <v>103</v>
      </c>
      <c r="B64" s="2">
        <v>610</v>
      </c>
      <c r="C64" s="2">
        <v>515</v>
      </c>
      <c r="D64" s="2">
        <f t="shared" si="0"/>
        <v>1125</v>
      </c>
      <c r="E64" s="2">
        <f t="shared" si="1"/>
        <v>-95</v>
      </c>
      <c r="F64" s="5">
        <f t="shared" si="2"/>
        <v>1.1844660194174756</v>
      </c>
    </row>
    <row r="65" spans="1:6" x14ac:dyDescent="0.25">
      <c r="A65" s="9">
        <v>104</v>
      </c>
      <c r="B65" s="2">
        <v>190</v>
      </c>
      <c r="C65" s="2">
        <v>57</v>
      </c>
      <c r="D65" s="2">
        <f t="shared" si="0"/>
        <v>247</v>
      </c>
      <c r="E65" s="2">
        <f t="shared" si="1"/>
        <v>-133</v>
      </c>
      <c r="F65" s="5">
        <f t="shared" si="2"/>
        <v>3.3333333333333335</v>
      </c>
    </row>
    <row r="66" spans="1:6" x14ac:dyDescent="0.25">
      <c r="A66" s="9">
        <v>105</v>
      </c>
      <c r="B66" s="2">
        <v>246</v>
      </c>
      <c r="C66" s="2">
        <v>65</v>
      </c>
      <c r="D66" s="2">
        <f t="shared" si="0"/>
        <v>311</v>
      </c>
      <c r="E66" s="2">
        <f t="shared" si="1"/>
        <v>-181</v>
      </c>
      <c r="F66" s="5">
        <f t="shared" si="2"/>
        <v>3.7846153846153845</v>
      </c>
    </row>
    <row r="67" spans="1:6" x14ac:dyDescent="0.25">
      <c r="A67" s="9">
        <v>106</v>
      </c>
      <c r="B67" s="2">
        <v>262</v>
      </c>
      <c r="C67" s="2">
        <v>68</v>
      </c>
      <c r="D67" s="2">
        <f t="shared" si="0"/>
        <v>330</v>
      </c>
      <c r="E67" s="2">
        <f t="shared" si="1"/>
        <v>-194</v>
      </c>
      <c r="F67" s="5">
        <f t="shared" si="2"/>
        <v>3.8529411764705883</v>
      </c>
    </row>
    <row r="68" spans="1:6" x14ac:dyDescent="0.25">
      <c r="A68" s="9">
        <v>107</v>
      </c>
      <c r="B68" s="2">
        <v>209</v>
      </c>
      <c r="C68" s="2">
        <v>55</v>
      </c>
      <c r="D68" s="2">
        <f t="shared" si="0"/>
        <v>264</v>
      </c>
      <c r="E68" s="2">
        <f t="shared" si="1"/>
        <v>-154</v>
      </c>
      <c r="F68" s="5">
        <f t="shared" si="2"/>
        <v>3.8</v>
      </c>
    </row>
    <row r="69" spans="1:6" x14ac:dyDescent="0.25">
      <c r="A69" s="9">
        <v>108</v>
      </c>
      <c r="B69" s="2">
        <v>164</v>
      </c>
      <c r="C69" s="2">
        <v>52</v>
      </c>
      <c r="D69" s="2">
        <f t="shared" ref="D69:D80" si="3">SUM(B69:C69)</f>
        <v>216</v>
      </c>
      <c r="E69" s="2">
        <f t="shared" ref="E69:E81" si="4">C69-B69</f>
        <v>-112</v>
      </c>
      <c r="F69" s="5">
        <f t="shared" ref="F69:F81" si="5">B69/C69</f>
        <v>3.1538461538461537</v>
      </c>
    </row>
    <row r="70" spans="1:6" x14ac:dyDescent="0.25">
      <c r="A70" s="9">
        <v>109</v>
      </c>
      <c r="B70" s="2">
        <v>288</v>
      </c>
      <c r="C70" s="2">
        <v>159</v>
      </c>
      <c r="D70" s="2">
        <f t="shared" si="3"/>
        <v>447</v>
      </c>
      <c r="E70" s="2">
        <f t="shared" si="4"/>
        <v>-129</v>
      </c>
      <c r="F70" s="5">
        <f t="shared" si="5"/>
        <v>1.8113207547169812</v>
      </c>
    </row>
    <row r="71" spans="1:6" x14ac:dyDescent="0.25">
      <c r="A71" s="9">
        <v>110</v>
      </c>
      <c r="B71" s="2">
        <v>593</v>
      </c>
      <c r="C71" s="2">
        <v>191</v>
      </c>
      <c r="D71" s="2">
        <f t="shared" si="3"/>
        <v>784</v>
      </c>
      <c r="E71" s="2">
        <f t="shared" si="4"/>
        <v>-402</v>
      </c>
      <c r="F71" s="5">
        <f t="shared" si="5"/>
        <v>3.1047120418848166</v>
      </c>
    </row>
    <row r="72" spans="1:6" x14ac:dyDescent="0.25">
      <c r="A72" s="9">
        <v>111</v>
      </c>
      <c r="B72" s="2">
        <v>55</v>
      </c>
      <c r="C72" s="2">
        <v>26</v>
      </c>
      <c r="D72" s="2">
        <f t="shared" si="3"/>
        <v>81</v>
      </c>
      <c r="E72" s="2">
        <f t="shared" si="4"/>
        <v>-29</v>
      </c>
      <c r="F72" s="5">
        <f t="shared" si="5"/>
        <v>2.1153846153846154</v>
      </c>
    </row>
    <row r="73" spans="1:6" x14ac:dyDescent="0.25">
      <c r="A73" s="9">
        <v>112</v>
      </c>
      <c r="B73" s="2">
        <v>167</v>
      </c>
      <c r="C73" s="2">
        <v>68</v>
      </c>
      <c r="D73" s="2">
        <f t="shared" si="3"/>
        <v>235</v>
      </c>
      <c r="E73" s="2">
        <f t="shared" si="4"/>
        <v>-99</v>
      </c>
      <c r="F73" s="5">
        <f t="shared" si="5"/>
        <v>2.4558823529411766</v>
      </c>
    </row>
    <row r="74" spans="1:6" x14ac:dyDescent="0.25">
      <c r="A74" s="9">
        <v>113</v>
      </c>
      <c r="B74" s="2">
        <v>359</v>
      </c>
      <c r="C74" s="2">
        <v>188</v>
      </c>
      <c r="D74" s="2">
        <f t="shared" si="3"/>
        <v>547</v>
      </c>
      <c r="E74" s="2">
        <f t="shared" si="4"/>
        <v>-171</v>
      </c>
      <c r="F74" s="5">
        <f t="shared" si="5"/>
        <v>1.9095744680851063</v>
      </c>
    </row>
    <row r="75" spans="1:6" x14ac:dyDescent="0.25">
      <c r="A75" s="9">
        <v>114</v>
      </c>
      <c r="B75" s="2">
        <v>304</v>
      </c>
      <c r="C75" s="2">
        <v>196</v>
      </c>
      <c r="D75" s="2">
        <f t="shared" si="3"/>
        <v>500</v>
      </c>
      <c r="E75" s="2">
        <f t="shared" si="4"/>
        <v>-108</v>
      </c>
      <c r="F75" s="5">
        <f t="shared" si="5"/>
        <v>1.5510204081632653</v>
      </c>
    </row>
    <row r="76" spans="1:6" x14ac:dyDescent="0.25">
      <c r="A76" s="9">
        <v>115</v>
      </c>
      <c r="B76" s="2">
        <v>429</v>
      </c>
      <c r="C76" s="2">
        <v>219</v>
      </c>
      <c r="D76" s="2">
        <f t="shared" si="3"/>
        <v>648</v>
      </c>
      <c r="E76" s="2">
        <f t="shared" si="4"/>
        <v>-210</v>
      </c>
      <c r="F76" s="5">
        <f t="shared" si="5"/>
        <v>1.9589041095890412</v>
      </c>
    </row>
    <row r="77" spans="1:6" x14ac:dyDescent="0.25">
      <c r="A77" s="9">
        <v>120</v>
      </c>
      <c r="B77" s="2">
        <v>398</v>
      </c>
      <c r="C77" s="2">
        <v>213</v>
      </c>
      <c r="D77" s="2">
        <f t="shared" si="3"/>
        <v>611</v>
      </c>
      <c r="E77" s="2">
        <f t="shared" si="4"/>
        <v>-185</v>
      </c>
      <c r="F77" s="5">
        <f t="shared" si="5"/>
        <v>1.8685446009389672</v>
      </c>
    </row>
    <row r="78" spans="1:6" x14ac:dyDescent="0.25">
      <c r="A78" s="9">
        <v>121</v>
      </c>
      <c r="B78" s="2">
        <v>179</v>
      </c>
      <c r="C78" s="2">
        <v>157</v>
      </c>
      <c r="D78" s="2">
        <f t="shared" si="3"/>
        <v>336</v>
      </c>
      <c r="E78" s="2">
        <f t="shared" si="4"/>
        <v>-22</v>
      </c>
      <c r="F78" s="5">
        <f t="shared" si="5"/>
        <v>1.1401273885350318</v>
      </c>
    </row>
    <row r="79" spans="1:6" x14ac:dyDescent="0.25">
      <c r="A79" s="9">
        <v>122</v>
      </c>
      <c r="B79" s="2">
        <v>137</v>
      </c>
      <c r="C79" s="2">
        <v>65</v>
      </c>
      <c r="D79" s="2">
        <f t="shared" si="3"/>
        <v>202</v>
      </c>
      <c r="E79" s="2">
        <f t="shared" si="4"/>
        <v>-72</v>
      </c>
      <c r="F79" s="5">
        <f t="shared" si="5"/>
        <v>2.1076923076923078</v>
      </c>
    </row>
    <row r="80" spans="1:6" x14ac:dyDescent="0.25">
      <c r="A80" s="9">
        <v>123</v>
      </c>
      <c r="B80" s="2">
        <v>57</v>
      </c>
      <c r="C80" s="2">
        <v>41</v>
      </c>
      <c r="D80" s="2">
        <f t="shared" si="3"/>
        <v>98</v>
      </c>
      <c r="E80" s="2">
        <f t="shared" si="4"/>
        <v>-16</v>
      </c>
      <c r="F80" s="5">
        <f t="shared" si="5"/>
        <v>1.3902439024390243</v>
      </c>
    </row>
    <row r="81" spans="1:6" x14ac:dyDescent="0.25">
      <c r="A81" s="3" t="s">
        <v>8</v>
      </c>
      <c r="B81" s="4">
        <v>19358</v>
      </c>
      <c r="C81" s="4">
        <v>9481</v>
      </c>
      <c r="D81" s="4">
        <f t="shared" ref="D81" si="6">SUM(B81:C81)</f>
        <v>28839</v>
      </c>
      <c r="E81" s="4">
        <f t="shared" si="4"/>
        <v>-9877</v>
      </c>
      <c r="F81" s="5">
        <f t="shared" si="5"/>
        <v>2.0417677460183525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9" sqref="E9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3Q 2024</v>
      </c>
      <c r="B1" s="13"/>
      <c r="C1" s="13"/>
      <c r="D1" s="13"/>
      <c r="E1" s="13"/>
      <c r="F1" s="13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32</v>
      </c>
      <c r="B4" s="7">
        <v>65</v>
      </c>
      <c r="C4" s="7">
        <v>43</v>
      </c>
      <c r="D4" s="7">
        <f>SUM(B4:C4)</f>
        <v>108</v>
      </c>
      <c r="E4" s="7">
        <f>C4-B4</f>
        <v>-22</v>
      </c>
      <c r="F4" s="8">
        <f>B4/C4</f>
        <v>1.5116279069767442</v>
      </c>
    </row>
    <row r="5" spans="1:7" x14ac:dyDescent="0.25">
      <c r="A5" s="3" t="s">
        <v>33</v>
      </c>
      <c r="B5" s="7">
        <v>1005</v>
      </c>
      <c r="C5" s="7">
        <v>560</v>
      </c>
      <c r="D5" s="7">
        <f t="shared" ref="D5:D11" si="0">SUM(B5:C5)</f>
        <v>1565</v>
      </c>
      <c r="E5" s="7">
        <f t="shared" ref="E5:E11" si="1">C5-B5</f>
        <v>-445</v>
      </c>
      <c r="F5" s="8">
        <f t="shared" ref="F5:F11" si="2">B5/C5</f>
        <v>1.7946428571428572</v>
      </c>
    </row>
    <row r="6" spans="1:7" x14ac:dyDescent="0.25">
      <c r="A6" s="3" t="s">
        <v>11</v>
      </c>
      <c r="B6" s="7">
        <v>9388</v>
      </c>
      <c r="C6" s="7">
        <v>3989</v>
      </c>
      <c r="D6" s="7">
        <f t="shared" si="0"/>
        <v>13377</v>
      </c>
      <c r="E6" s="7">
        <f t="shared" si="1"/>
        <v>-5399</v>
      </c>
      <c r="F6" s="8">
        <f t="shared" si="2"/>
        <v>2.3534720481323639</v>
      </c>
    </row>
    <row r="7" spans="1:7" x14ac:dyDescent="0.25">
      <c r="A7" s="3" t="s">
        <v>34</v>
      </c>
      <c r="B7" s="7">
        <v>1833</v>
      </c>
      <c r="C7" s="7">
        <v>1047</v>
      </c>
      <c r="D7" s="7">
        <f>SUM(B7:C7)</f>
        <v>2880</v>
      </c>
      <c r="E7" s="7">
        <f t="shared" si="1"/>
        <v>-786</v>
      </c>
      <c r="F7" s="8">
        <f t="shared" si="2"/>
        <v>1.7507163323782235</v>
      </c>
    </row>
    <row r="8" spans="1:7" x14ac:dyDescent="0.25">
      <c r="A8" s="3" t="s">
        <v>12</v>
      </c>
      <c r="B8" s="7">
        <v>61</v>
      </c>
      <c r="C8" s="7">
        <v>41</v>
      </c>
      <c r="D8" s="7">
        <f t="shared" si="0"/>
        <v>102</v>
      </c>
      <c r="E8" s="7">
        <f t="shared" si="1"/>
        <v>-20</v>
      </c>
      <c r="F8" s="8">
        <f t="shared" si="2"/>
        <v>1.4878048780487805</v>
      </c>
    </row>
    <row r="9" spans="1:7" x14ac:dyDescent="0.25">
      <c r="A9" s="3" t="s">
        <v>13</v>
      </c>
      <c r="B9" s="7">
        <v>1877</v>
      </c>
      <c r="C9" s="7">
        <v>1177</v>
      </c>
      <c r="D9" s="7">
        <f t="shared" si="0"/>
        <v>3054</v>
      </c>
      <c r="E9" s="7">
        <f t="shared" si="1"/>
        <v>-700</v>
      </c>
      <c r="F9" s="8">
        <f t="shared" si="2"/>
        <v>1.594732370433305</v>
      </c>
    </row>
    <row r="10" spans="1:7" x14ac:dyDescent="0.25">
      <c r="A10" s="3" t="s">
        <v>35</v>
      </c>
      <c r="B10" s="7">
        <v>5129</v>
      </c>
      <c r="C10" s="7">
        <v>2624</v>
      </c>
      <c r="D10" s="7">
        <f t="shared" ref="D10" si="3">SUM(B10:C10)</f>
        <v>7753</v>
      </c>
      <c r="E10" s="7">
        <f t="shared" ref="E10" si="4">C10-B10</f>
        <v>-2505</v>
      </c>
      <c r="F10" s="8">
        <f t="shared" ref="F10" si="5">B10/C10</f>
        <v>1.9546493902439024</v>
      </c>
    </row>
    <row r="11" spans="1:7" x14ac:dyDescent="0.25">
      <c r="A11" s="3" t="s">
        <v>8</v>
      </c>
      <c r="B11" s="6">
        <v>19358</v>
      </c>
      <c r="C11" s="6">
        <v>9481</v>
      </c>
      <c r="D11" s="6">
        <f t="shared" si="0"/>
        <v>28839</v>
      </c>
      <c r="E11" s="6">
        <f t="shared" si="1"/>
        <v>-9877</v>
      </c>
      <c r="F11" s="8">
        <f t="shared" si="2"/>
        <v>2.0417677460183525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E5" sqref="E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3" t="s">
        <v>60</v>
      </c>
      <c r="B1" s="13"/>
      <c r="C1" s="13"/>
      <c r="D1" s="13"/>
      <c r="E1" s="13"/>
      <c r="F1" s="13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7">
        <v>3908</v>
      </c>
      <c r="C4" s="7">
        <v>2123</v>
      </c>
      <c r="D4" s="7">
        <v>6031</v>
      </c>
      <c r="E4" s="7">
        <v>-1785</v>
      </c>
      <c r="F4" s="8">
        <v>1.8407913330193122</v>
      </c>
    </row>
    <row r="5" spans="1:6" x14ac:dyDescent="0.25">
      <c r="A5" s="3" t="s">
        <v>15</v>
      </c>
      <c r="B5" s="7">
        <v>15450</v>
      </c>
      <c r="C5" s="7">
        <v>7358</v>
      </c>
      <c r="D5" s="7">
        <v>22808</v>
      </c>
      <c r="E5" s="7">
        <v>-8092</v>
      </c>
      <c r="F5" s="8">
        <v>2.0997553683066053</v>
      </c>
    </row>
    <row r="6" spans="1:6" x14ac:dyDescent="0.25">
      <c r="A6" s="3" t="s">
        <v>8</v>
      </c>
      <c r="B6" s="6">
        <v>19358</v>
      </c>
      <c r="C6" s="6">
        <v>9481</v>
      </c>
      <c r="D6" s="6">
        <v>28839</v>
      </c>
      <c r="E6" s="6">
        <v>-9877</v>
      </c>
      <c r="F6" s="8">
        <v>2.0417677460183525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6" sqref="D6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3" t="s">
        <v>60</v>
      </c>
      <c r="B1" s="13"/>
      <c r="C1" s="13"/>
      <c r="D1" s="13"/>
      <c r="E1" s="13"/>
      <c r="F1" s="13"/>
    </row>
    <row r="2" spans="1:10" x14ac:dyDescent="0.25">
      <c r="A2" s="13"/>
      <c r="B2" s="13"/>
      <c r="C2" s="13"/>
      <c r="D2" s="13"/>
      <c r="E2" s="13"/>
      <c r="F2" s="13"/>
    </row>
    <row r="3" spans="1:10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10" x14ac:dyDescent="0.25">
      <c r="A4" s="3" t="s">
        <v>24</v>
      </c>
      <c r="B4" s="7">
        <v>0</v>
      </c>
      <c r="C4" s="7">
        <v>0</v>
      </c>
      <c r="D4" s="7">
        <v>0</v>
      </c>
      <c r="E4" s="7">
        <v>0</v>
      </c>
      <c r="F4" s="8" t="s">
        <v>68</v>
      </c>
    </row>
    <row r="5" spans="1:10" x14ac:dyDescent="0.25">
      <c r="A5" s="3" t="s">
        <v>25</v>
      </c>
      <c r="B5" s="7">
        <v>504</v>
      </c>
      <c r="C5" s="7">
        <v>0</v>
      </c>
      <c r="D5" s="7">
        <v>504</v>
      </c>
      <c r="E5" s="7">
        <v>-504</v>
      </c>
      <c r="F5" s="8" t="s">
        <v>68</v>
      </c>
    </row>
    <row r="6" spans="1:10" x14ac:dyDescent="0.25">
      <c r="A6" s="3" t="s">
        <v>26</v>
      </c>
      <c r="B6" s="7">
        <v>2691</v>
      </c>
      <c r="C6" s="7">
        <v>1814</v>
      </c>
      <c r="D6" s="7">
        <v>4505</v>
      </c>
      <c r="E6" s="7">
        <v>-877</v>
      </c>
      <c r="F6" s="8">
        <v>1.4834619625137817</v>
      </c>
    </row>
    <row r="7" spans="1:10" x14ac:dyDescent="0.25">
      <c r="A7" s="3" t="s">
        <v>27</v>
      </c>
      <c r="B7" s="7">
        <v>9926</v>
      </c>
      <c r="C7" s="7">
        <v>4661</v>
      </c>
      <c r="D7" s="7">
        <v>14587</v>
      </c>
      <c r="E7" s="7">
        <v>-5265</v>
      </c>
      <c r="F7" s="8">
        <v>2.1295859257670027</v>
      </c>
    </row>
    <row r="8" spans="1:10" x14ac:dyDescent="0.25">
      <c r="A8" s="3" t="s">
        <v>28</v>
      </c>
      <c r="B8" s="7">
        <v>5280</v>
      </c>
      <c r="C8" s="7">
        <v>2440</v>
      </c>
      <c r="D8" s="7">
        <v>7720</v>
      </c>
      <c r="E8" s="7">
        <v>-2840</v>
      </c>
      <c r="F8" s="8">
        <v>2.1639344262295084</v>
      </c>
    </row>
    <row r="9" spans="1:10" x14ac:dyDescent="0.25">
      <c r="A9" s="3" t="s">
        <v>29</v>
      </c>
      <c r="B9" s="7">
        <v>957</v>
      </c>
      <c r="C9" s="7">
        <v>566</v>
      </c>
      <c r="D9" s="7">
        <v>1523</v>
      </c>
      <c r="E9" s="7">
        <v>-391</v>
      </c>
      <c r="F9" s="8">
        <v>1.6908127208480566</v>
      </c>
    </row>
    <row r="10" spans="1:10" x14ac:dyDescent="0.25">
      <c r="A10" s="3" t="s">
        <v>8</v>
      </c>
      <c r="B10" s="6">
        <v>19358</v>
      </c>
      <c r="C10" s="6">
        <v>9481</v>
      </c>
      <c r="D10" s="6">
        <v>28839</v>
      </c>
      <c r="E10" s="6">
        <v>-9877</v>
      </c>
      <c r="F10" s="8">
        <v>2.0417677460183525</v>
      </c>
      <c r="J10" s="12"/>
    </row>
    <row r="11" spans="1:10" x14ac:dyDescent="0.25">
      <c r="J11" s="12"/>
    </row>
    <row r="12" spans="1:10" x14ac:dyDescent="0.25">
      <c r="J12" s="12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2024-10-08T12:22:43Z</cp:lastPrinted>
  <dcterms:created xsi:type="dcterms:W3CDTF">2016-07-22T11:47:05Z</dcterms:created>
  <dcterms:modified xsi:type="dcterms:W3CDTF">2024-10-24T11:04:32Z</dcterms:modified>
</cp:coreProperties>
</file>