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DAT Arrests\"/>
    </mc:Choice>
  </mc:AlternateContent>
  <bookViews>
    <workbookView xWindow="28680" yWindow="-120" windowWidth="29040" windowHeight="18240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B7" i="6"/>
  <c r="C10" i="7" l="1"/>
  <c r="B10" i="7"/>
  <c r="C9" i="3"/>
  <c r="B9" i="3"/>
  <c r="D6" i="6" l="1"/>
  <c r="E6" i="6"/>
  <c r="F6" i="6"/>
  <c r="E13" i="2"/>
  <c r="F13" i="2"/>
  <c r="G13" i="2"/>
  <c r="E14" i="2"/>
  <c r="F14" i="2"/>
  <c r="G14" i="2"/>
  <c r="E15" i="2"/>
  <c r="F15" i="2"/>
  <c r="G15" i="2"/>
  <c r="D16" i="2"/>
  <c r="C16" i="2"/>
  <c r="D9" i="3" l="1"/>
  <c r="D8" i="3"/>
  <c r="D7" i="3"/>
  <c r="D6" i="3"/>
  <c r="D5" i="3"/>
  <c r="D4" i="3"/>
  <c r="E16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6" i="2" l="1"/>
  <c r="F16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<sst xmlns="http://schemas.openxmlformats.org/spreadsheetml/2006/main" count="91" uniqueCount="65">
  <si>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</si>
  <si>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</si>
  <si>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</si>
  <si>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</si>
  <si>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</si>
  <si>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</si>
  <si>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</si>
  <si>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</si>
  <si>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</si>
  <si>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</si>
  <si>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</si>
  <si>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</si>
  <si>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</si>
  <si>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</si>
  <si>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</si>
  <si>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</si>
  <si>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</si>
  <si>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</si>
  <si>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</si>
  <si>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</si>
  <si>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</si>
  <si>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</si>
  <si>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</si>
  <si>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</si>
  <si>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</si>
  <si>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</si>
  <si>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</si>
  <si>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</si>
  <si>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</si>
  <si>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</si>
  <si>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</si>
  <si>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</si>
  <si>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</si>
  <si>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</si>
  <si>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</si>
  <si>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</si>
  <si>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</si>
  <si>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</si>
  <si>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</si>
  <si>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</si>
  <si>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</si>
  <si>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</si>
  <si>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</si>
  <si>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</si>
  <si>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</si>
  <si>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</si>
  <si>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</si>
  <si>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</si>
  <si>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</si>
  <si>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</si>
  <si>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</si>
  <si>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ASLT 3-W/INT CAUSE PHYS INJURY</t>
  </si>
  <si>
    <t>PL 1651503</t>
  </si>
  <si>
    <t>INTENT/FRAUD OBT TRANS W/O PAY</t>
  </si>
  <si>
    <t>VTL05110MU</t>
  </si>
  <si>
    <t>PL 2650101</t>
  </si>
  <si>
    <t>CRIM POSS WEAP-4TH:FIREARM/WEP</t>
  </si>
  <si>
    <t>Unk</t>
  </si>
  <si>
    <t xml:space="preserve">PETIT LARCENY                 </t>
  </si>
  <si>
    <t xml:space="preserve">AGGRAVATED UNLIC OPER MV-3RD  </t>
  </si>
  <si>
    <t xml:space="preserve">CRIM POSS CONTRL SUBST-7TH    </t>
  </si>
  <si>
    <t xml:space="preserve">MENACING-2ND:WEAPON           </t>
  </si>
  <si>
    <t xml:space="preserve">AGGRAVATED UNLIC OPER/MV-2ND  </t>
  </si>
  <si>
    <t xml:space="preserve">CRIM OBSTRUCTION BREATHING    </t>
  </si>
  <si>
    <t>Non DAT and DAT Arrest Analysis 4Q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</si>
</sst>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E20" sqref="E20"/>
    </sheetView>
  </sheetViews>
  <sheetFormatPr defaultRowHeight="15" x14ac:dyDescent="0.25"/>
  <cols>
    <col min="1" max="1" width="33.28515625" bestFit="1" customWidth="1"/>
    <col min="2" max="2" width="36.710937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"/>
    </row>
    <row r="2" spans="1:14" x14ac:dyDescent="0.25">
      <c r="A2" s="13"/>
      <c r="B2" s="13"/>
      <c r="C2" s="13"/>
      <c r="D2" s="13"/>
      <c r="E2" s="13"/>
      <c r="F2" s="13"/>
      <c r="G2" s="13"/>
      <c r="H2" s="1"/>
    </row>
    <row r="3" spans="1:14" x14ac:dyDescent="0.25">
      <c r="A3" s="3" t="s">
        <v>36</v>
      </c>
      <c r="B3" s="3" t="s">
        <v>37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14" x14ac:dyDescent="0.25">
      <c r="A4" s="3" t="s">
        <v>39</v>
      </c>
      <c r="B4" s="3" t="s">
        <v>51</v>
      </c>
      <c r="C4" s="7">
        <v>5071</v>
      </c>
      <c r="D4" s="7">
        <v>1153</v>
      </c>
      <c r="E4" s="7">
        <f>SUM(C4:D4)</f>
        <v>6224</v>
      </c>
      <c r="F4" s="7">
        <f>D4-C4</f>
        <v>-3918</v>
      </c>
      <c r="G4" s="8">
        <f>IF(D4=0,"**.*",(C4/D4))</f>
        <v>4.398091934084996</v>
      </c>
    </row>
    <row r="5" spans="1:14" x14ac:dyDescent="0.25">
      <c r="A5" s="3" t="s">
        <v>38</v>
      </c>
      <c r="B5" s="3" t="s">
        <v>58</v>
      </c>
      <c r="C5" s="7">
        <v>3907</v>
      </c>
      <c r="D5" s="7">
        <v>1956</v>
      </c>
      <c r="E5" s="7">
        <f t="shared" ref="E5:E16" si="0">SUM(C5:D5)</f>
        <v>5863</v>
      </c>
      <c r="F5" s="7">
        <f t="shared" ref="F5:F16" si="1">D5-C5</f>
        <v>-1951</v>
      </c>
      <c r="G5" s="8">
        <f>IF(D5=0,"**.*",(C5/D5))</f>
        <v>1.9974437627811861</v>
      </c>
    </row>
    <row r="6" spans="1:14" x14ac:dyDescent="0.25">
      <c r="A6" s="3" t="s">
        <v>40</v>
      </c>
      <c r="B6" s="3" t="s">
        <v>60</v>
      </c>
      <c r="C6" s="7">
        <v>911</v>
      </c>
      <c r="D6" s="7">
        <v>953</v>
      </c>
      <c r="E6" s="7">
        <f t="shared" si="0"/>
        <v>1864</v>
      </c>
      <c r="F6" s="7">
        <f t="shared" si="1"/>
        <v>42</v>
      </c>
      <c r="G6" s="8">
        <f t="shared" ref="G6:G16" si="2">IF(D6=0,"**.*",(C6/D6))</f>
        <v>0.95592864637985309</v>
      </c>
    </row>
    <row r="7" spans="1:14" x14ac:dyDescent="0.25">
      <c r="A7" s="3" t="s">
        <v>44</v>
      </c>
      <c r="B7" s="3" t="s">
        <v>59</v>
      </c>
      <c r="C7" s="7">
        <v>369</v>
      </c>
      <c r="D7" s="7">
        <v>1460</v>
      </c>
      <c r="E7" s="7">
        <f t="shared" si="0"/>
        <v>1829</v>
      </c>
      <c r="F7" s="7">
        <f t="shared" si="1"/>
        <v>1091</v>
      </c>
      <c r="G7" s="8">
        <f t="shared" si="2"/>
        <v>0.25273972602739725</v>
      </c>
    </row>
    <row r="8" spans="1:14" x14ac:dyDescent="0.25">
      <c r="A8" s="3" t="s">
        <v>52</v>
      </c>
      <c r="B8" s="3" t="s">
        <v>53</v>
      </c>
      <c r="C8" s="7">
        <v>1065</v>
      </c>
      <c r="D8" s="7">
        <v>524</v>
      </c>
      <c r="E8" s="7">
        <f t="shared" si="0"/>
        <v>1589</v>
      </c>
      <c r="F8" s="7">
        <f t="shared" si="1"/>
        <v>-541</v>
      </c>
      <c r="G8" s="8">
        <f t="shared" si="2"/>
        <v>2.032442748091603</v>
      </c>
    </row>
    <row r="9" spans="1:14" x14ac:dyDescent="0.25">
      <c r="A9" s="3" t="s">
        <v>43</v>
      </c>
      <c r="B9" s="3" t="s">
        <v>61</v>
      </c>
      <c r="C9" s="7">
        <v>1127</v>
      </c>
      <c r="D9" s="7">
        <v>18</v>
      </c>
      <c r="E9" s="7">
        <f t="shared" si="0"/>
        <v>1145</v>
      </c>
      <c r="F9" s="7">
        <f t="shared" ref="F9" si="3">D9-C9</f>
        <v>-1109</v>
      </c>
      <c r="G9" s="8">
        <f t="shared" ref="G9" si="4">IF(D9=0,"**.*",(C9/D9))</f>
        <v>62.611111111111114</v>
      </c>
      <c r="N9" s="12"/>
    </row>
    <row r="10" spans="1:14" x14ac:dyDescent="0.25">
      <c r="A10" s="3" t="s">
        <v>45</v>
      </c>
      <c r="B10" s="3" t="s">
        <v>46</v>
      </c>
      <c r="C10" s="7">
        <v>76</v>
      </c>
      <c r="D10" s="7">
        <v>740</v>
      </c>
      <c r="E10" s="7">
        <f t="shared" si="0"/>
        <v>816</v>
      </c>
      <c r="F10" s="7">
        <f t="shared" ref="F10" si="5">D10-C10</f>
        <v>664</v>
      </c>
      <c r="G10" s="8">
        <f t="shared" ref="G10" si="6">IF(D10=0,"**.*",(C10/D10))</f>
        <v>0.10270270270270271</v>
      </c>
      <c r="N10" s="12"/>
    </row>
    <row r="11" spans="1:14" x14ac:dyDescent="0.25">
      <c r="A11" s="3" t="s">
        <v>41</v>
      </c>
      <c r="B11" s="3" t="s">
        <v>42</v>
      </c>
      <c r="C11" s="7">
        <v>657</v>
      </c>
      <c r="D11" s="7">
        <v>158</v>
      </c>
      <c r="E11" s="7">
        <f t="shared" si="0"/>
        <v>815</v>
      </c>
      <c r="F11" s="7">
        <f t="shared" ref="F11" si="7">D11-C11</f>
        <v>-499</v>
      </c>
      <c r="G11" s="8">
        <f t="shared" ref="G11" si="8">IF(D11=0,"**.*",(C11/D11))</f>
        <v>4.1582278481012658</v>
      </c>
      <c r="N11" s="12"/>
    </row>
    <row r="12" spans="1:14" x14ac:dyDescent="0.25">
      <c r="A12" s="3" t="s">
        <v>49</v>
      </c>
      <c r="B12" s="3" t="s">
        <v>50</v>
      </c>
      <c r="C12" s="7">
        <v>743</v>
      </c>
      <c r="D12" s="7">
        <v>16</v>
      </c>
      <c r="E12" s="7">
        <f t="shared" si="0"/>
        <v>759</v>
      </c>
      <c r="F12" s="7">
        <f t="shared" ref="F12" si="9">D12-C12</f>
        <v>-727</v>
      </c>
      <c r="G12" s="8">
        <f t="shared" ref="G12" si="10">IF(D12=0,"**.*",(C12/D12))</f>
        <v>46.4375</v>
      </c>
      <c r="N12" s="12"/>
    </row>
    <row r="13" spans="1:14" x14ac:dyDescent="0.25">
      <c r="A13" s="3" t="s">
        <v>47</v>
      </c>
      <c r="B13" s="3" t="s">
        <v>63</v>
      </c>
      <c r="C13" s="7">
        <v>683</v>
      </c>
      <c r="D13" s="7">
        <v>16</v>
      </c>
      <c r="E13" s="7">
        <f t="shared" ref="E13:E15" si="11">SUM(C13:D13)</f>
        <v>699</v>
      </c>
      <c r="F13" s="7">
        <f t="shared" ref="F13:F15" si="12">D13-C13</f>
        <v>-667</v>
      </c>
      <c r="G13" s="8">
        <f t="shared" ref="G13:G15" si="13">IF(D13=0,"**.*",(C13/D13))</f>
        <v>42.6875</v>
      </c>
      <c r="N13" s="12"/>
    </row>
    <row r="14" spans="1:14" x14ac:dyDescent="0.25">
      <c r="A14" s="3" t="s">
        <v>54</v>
      </c>
      <c r="B14" s="3" t="s">
        <v>62</v>
      </c>
      <c r="C14" s="7">
        <v>198</v>
      </c>
      <c r="D14" s="7">
        <v>491</v>
      </c>
      <c r="E14" s="7">
        <f t="shared" si="11"/>
        <v>689</v>
      </c>
      <c r="F14" s="7">
        <f t="shared" si="12"/>
        <v>293</v>
      </c>
      <c r="G14" s="8">
        <f t="shared" si="13"/>
        <v>0.40325865580448067</v>
      </c>
      <c r="N14" s="12"/>
    </row>
    <row r="15" spans="1:14" x14ac:dyDescent="0.25">
      <c r="A15" s="3" t="s">
        <v>55</v>
      </c>
      <c r="B15" s="3" t="s">
        <v>56</v>
      </c>
      <c r="C15" s="7">
        <v>205</v>
      </c>
      <c r="D15" s="7">
        <v>339</v>
      </c>
      <c r="E15" s="7">
        <f t="shared" si="11"/>
        <v>544</v>
      </c>
      <c r="F15" s="7">
        <f t="shared" si="12"/>
        <v>134</v>
      </c>
      <c r="G15" s="8">
        <f t="shared" si="13"/>
        <v>0.60471976401179939</v>
      </c>
      <c r="N15" s="12"/>
    </row>
    <row r="16" spans="1:14" x14ac:dyDescent="0.25">
      <c r="A16" s="3" t="s">
        <v>48</v>
      </c>
      <c r="B16" s="3"/>
      <c r="C16" s="4">
        <f>SUM(C4:C15)</f>
        <v>15012</v>
      </c>
      <c r="D16" s="4">
        <f>SUM(D4:D15)</f>
        <v>7824</v>
      </c>
      <c r="E16" s="4">
        <f t="shared" si="0"/>
        <v>22836</v>
      </c>
      <c r="F16" s="6">
        <f t="shared" si="1"/>
        <v>-7188</v>
      </c>
      <c r="G16" s="8">
        <f t="shared" si="2"/>
        <v>1.9187116564417177</v>
      </c>
      <c r="L16" s="12"/>
    </row>
    <row r="17" spans="1:12" x14ac:dyDescent="0.25">
      <c r="L17" s="12"/>
    </row>
    <row r="18" spans="1:12" x14ac:dyDescent="0.25">
      <c r="A18" s="10" t="s">
        <v>30</v>
      </c>
      <c r="B18" s="10"/>
      <c r="D18" s="11"/>
      <c r="G18" s="12"/>
      <c r="L18" s="12"/>
    </row>
    <row r="19" spans="1:12" x14ac:dyDescent="0.25">
      <c r="A19" s="10" t="s">
        <v>31</v>
      </c>
      <c r="B19" s="10"/>
      <c r="G19" s="12"/>
    </row>
    <row r="20" spans="1:12" x14ac:dyDescent="0.25">
      <c r="G20" s="12"/>
    </row>
  </sheetData>
  <mergeCells count="1">
    <mergeCell ref="A1:G2"/>
  </mergeCells>
  <printOptions horizontalCentered="1"/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G23" sqref="G23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tr">
        <f>Total!A1</f>
        <v>Non DAT and DAT Arrest Analysis 4Q 2023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7">
        <v>3458</v>
      </c>
      <c r="C4" s="7">
        <v>2155</v>
      </c>
      <c r="D4" s="7">
        <f t="shared" ref="D4:D9" si="0">SUM(B4:C4)</f>
        <v>5613</v>
      </c>
      <c r="E4" s="7">
        <f>C4-B4</f>
        <v>-1303</v>
      </c>
      <c r="F4" s="8">
        <f>B4/C4</f>
        <v>1.6046403712296984</v>
      </c>
    </row>
    <row r="5" spans="1:6" x14ac:dyDescent="0.25">
      <c r="A5" s="3" t="s">
        <v>4</v>
      </c>
      <c r="B5" s="7">
        <v>4109</v>
      </c>
      <c r="C5" s="7">
        <v>1684</v>
      </c>
      <c r="D5" s="7">
        <f t="shared" si="0"/>
        <v>5793</v>
      </c>
      <c r="E5" s="7">
        <f t="shared" ref="E5:E9" si="1">C5-B5</f>
        <v>-2425</v>
      </c>
      <c r="F5" s="8">
        <f t="shared" ref="F5:F9" si="2">B5/C5</f>
        <v>2.4400237529691213</v>
      </c>
    </row>
    <row r="6" spans="1:6" x14ac:dyDescent="0.25">
      <c r="A6" s="3" t="s">
        <v>5</v>
      </c>
      <c r="B6" s="7">
        <v>3688</v>
      </c>
      <c r="C6" s="7">
        <v>1911</v>
      </c>
      <c r="D6" s="7">
        <f t="shared" si="0"/>
        <v>5599</v>
      </c>
      <c r="E6" s="7">
        <f t="shared" si="1"/>
        <v>-1777</v>
      </c>
      <c r="F6" s="8">
        <f t="shared" si="2"/>
        <v>1.9298796441653585</v>
      </c>
    </row>
    <row r="7" spans="1:6" x14ac:dyDescent="0.25">
      <c r="A7" s="3" t="s">
        <v>6</v>
      </c>
      <c r="B7" s="7">
        <v>3073</v>
      </c>
      <c r="C7" s="7">
        <v>1616</v>
      </c>
      <c r="D7" s="7">
        <f t="shared" si="0"/>
        <v>4689</v>
      </c>
      <c r="E7" s="7">
        <f t="shared" si="1"/>
        <v>-1457</v>
      </c>
      <c r="F7" s="8">
        <f t="shared" si="2"/>
        <v>1.9016089108910892</v>
      </c>
    </row>
    <row r="8" spans="1:6" x14ac:dyDescent="0.25">
      <c r="A8" s="3" t="s">
        <v>7</v>
      </c>
      <c r="B8" s="7">
        <v>684</v>
      </c>
      <c r="C8" s="7">
        <v>458</v>
      </c>
      <c r="D8" s="7">
        <f t="shared" si="0"/>
        <v>1142</v>
      </c>
      <c r="E8" s="7">
        <f t="shared" si="1"/>
        <v>-226</v>
      </c>
      <c r="F8" s="8">
        <f t="shared" si="2"/>
        <v>1.4934497816593886</v>
      </c>
    </row>
    <row r="9" spans="1:6" x14ac:dyDescent="0.25">
      <c r="A9" s="3" t="s">
        <v>8</v>
      </c>
      <c r="B9" s="6">
        <f>SUM(B4:B8)</f>
        <v>15012</v>
      </c>
      <c r="C9" s="6">
        <f>SUM(C4:C8)</f>
        <v>7824</v>
      </c>
      <c r="D9" s="6">
        <f t="shared" si="0"/>
        <v>22836</v>
      </c>
      <c r="E9" s="6">
        <f t="shared" si="1"/>
        <v>-7188</v>
      </c>
      <c r="F9" s="8">
        <f t="shared" si="2"/>
        <v>1.9187116564417177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55" zoomScaleNormal="100" workbookViewId="0">
      <selection activeCell="R13" sqref="R1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4Q 2023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2">
        <v>311</v>
      </c>
      <c r="C4" s="2">
        <v>63</v>
      </c>
      <c r="D4" s="2">
        <f>SUM(B4:C4)</f>
        <v>374</v>
      </c>
      <c r="E4" s="2">
        <f>C4-B4</f>
        <v>-248</v>
      </c>
      <c r="F4" s="5">
        <f>B4/C4</f>
        <v>4.9365079365079367</v>
      </c>
    </row>
    <row r="5" spans="1:7" x14ac:dyDescent="0.25">
      <c r="A5" s="9">
        <v>5</v>
      </c>
      <c r="B5" s="2">
        <v>84</v>
      </c>
      <c r="C5" s="2">
        <v>72</v>
      </c>
      <c r="D5" s="2">
        <f t="shared" ref="D5:D68" si="0">SUM(B5:C5)</f>
        <v>156</v>
      </c>
      <c r="E5" s="2">
        <f t="shared" ref="E5:E68" si="1">C5-B5</f>
        <v>-12</v>
      </c>
      <c r="F5" s="5">
        <f t="shared" ref="F5:F68" si="2">B5/C5</f>
        <v>1.1666666666666667</v>
      </c>
    </row>
    <row r="6" spans="1:7" x14ac:dyDescent="0.25">
      <c r="A6" s="9">
        <v>6</v>
      </c>
      <c r="B6" s="2">
        <v>106</v>
      </c>
      <c r="C6" s="2">
        <v>40</v>
      </c>
      <c r="D6" s="2">
        <f t="shared" si="0"/>
        <v>146</v>
      </c>
      <c r="E6" s="2">
        <f t="shared" si="1"/>
        <v>-66</v>
      </c>
      <c r="F6" s="5">
        <f t="shared" si="2"/>
        <v>2.65</v>
      </c>
    </row>
    <row r="7" spans="1:7" x14ac:dyDescent="0.25">
      <c r="A7" s="9">
        <v>7</v>
      </c>
      <c r="B7" s="2">
        <v>169</v>
      </c>
      <c r="C7" s="2">
        <v>48</v>
      </c>
      <c r="D7" s="2">
        <f t="shared" si="0"/>
        <v>217</v>
      </c>
      <c r="E7" s="2">
        <f t="shared" si="1"/>
        <v>-121</v>
      </c>
      <c r="F7" s="5">
        <f t="shared" si="2"/>
        <v>3.5208333333333335</v>
      </c>
    </row>
    <row r="8" spans="1:7" x14ac:dyDescent="0.25">
      <c r="A8" s="9">
        <v>9</v>
      </c>
      <c r="B8" s="2">
        <v>121</v>
      </c>
      <c r="C8" s="2">
        <v>64</v>
      </c>
      <c r="D8" s="2">
        <f t="shared" si="0"/>
        <v>185</v>
      </c>
      <c r="E8" s="2">
        <f t="shared" si="1"/>
        <v>-57</v>
      </c>
      <c r="F8" s="5">
        <f t="shared" si="2"/>
        <v>1.890625</v>
      </c>
    </row>
    <row r="9" spans="1:7" x14ac:dyDescent="0.25">
      <c r="A9" s="9">
        <v>10</v>
      </c>
      <c r="B9" s="2">
        <v>104</v>
      </c>
      <c r="C9" s="2">
        <v>49</v>
      </c>
      <c r="D9" s="2">
        <f t="shared" si="0"/>
        <v>153</v>
      </c>
      <c r="E9" s="2">
        <f t="shared" si="1"/>
        <v>-55</v>
      </c>
      <c r="F9" s="5">
        <f t="shared" si="2"/>
        <v>2.1224489795918369</v>
      </c>
    </row>
    <row r="10" spans="1:7" x14ac:dyDescent="0.25">
      <c r="A10" s="9">
        <v>13</v>
      </c>
      <c r="B10" s="2">
        <v>225</v>
      </c>
      <c r="C10" s="2">
        <v>82</v>
      </c>
      <c r="D10" s="2">
        <f t="shared" si="0"/>
        <v>307</v>
      </c>
      <c r="E10" s="2">
        <f t="shared" si="1"/>
        <v>-143</v>
      </c>
      <c r="F10" s="5">
        <f t="shared" si="2"/>
        <v>2.7439024390243905</v>
      </c>
    </row>
    <row r="11" spans="1:7" x14ac:dyDescent="0.25">
      <c r="A11" s="9">
        <v>14</v>
      </c>
      <c r="B11" s="2">
        <v>650</v>
      </c>
      <c r="C11" s="2">
        <v>266</v>
      </c>
      <c r="D11" s="2">
        <f t="shared" si="0"/>
        <v>916</v>
      </c>
      <c r="E11" s="2">
        <f t="shared" si="1"/>
        <v>-384</v>
      </c>
      <c r="F11" s="5">
        <f t="shared" si="2"/>
        <v>2.4436090225563909</v>
      </c>
    </row>
    <row r="12" spans="1:7" x14ac:dyDescent="0.25">
      <c r="A12" s="9">
        <v>17</v>
      </c>
      <c r="B12" s="2">
        <v>87</v>
      </c>
      <c r="C12" s="2">
        <v>36</v>
      </c>
      <c r="D12" s="2">
        <f t="shared" si="0"/>
        <v>123</v>
      </c>
      <c r="E12" s="2">
        <f t="shared" si="1"/>
        <v>-51</v>
      </c>
      <c r="F12" s="5">
        <f t="shared" si="2"/>
        <v>2.4166666666666665</v>
      </c>
    </row>
    <row r="13" spans="1:7" x14ac:dyDescent="0.25">
      <c r="A13" s="9">
        <v>18</v>
      </c>
      <c r="B13" s="2">
        <v>263</v>
      </c>
      <c r="C13" s="2">
        <v>135</v>
      </c>
      <c r="D13" s="2">
        <f t="shared" si="0"/>
        <v>398</v>
      </c>
      <c r="E13" s="2">
        <f t="shared" si="1"/>
        <v>-128</v>
      </c>
      <c r="F13" s="5">
        <f t="shared" si="2"/>
        <v>1.9481481481481482</v>
      </c>
    </row>
    <row r="14" spans="1:7" x14ac:dyDescent="0.25">
      <c r="A14" s="9">
        <v>19</v>
      </c>
      <c r="B14" s="2">
        <v>154</v>
      </c>
      <c r="C14" s="2">
        <v>57</v>
      </c>
      <c r="D14" s="2">
        <f t="shared" si="0"/>
        <v>211</v>
      </c>
      <c r="E14" s="2">
        <f t="shared" si="1"/>
        <v>-97</v>
      </c>
      <c r="F14" s="5">
        <f t="shared" si="2"/>
        <v>2.7017543859649122</v>
      </c>
    </row>
    <row r="15" spans="1:7" x14ac:dyDescent="0.25">
      <c r="A15" s="9">
        <v>20</v>
      </c>
      <c r="B15" s="2">
        <v>58</v>
      </c>
      <c r="C15" s="2">
        <v>53</v>
      </c>
      <c r="D15" s="2">
        <f t="shared" si="0"/>
        <v>111</v>
      </c>
      <c r="E15" s="2">
        <f t="shared" si="1"/>
        <v>-5</v>
      </c>
      <c r="F15" s="5">
        <f t="shared" si="2"/>
        <v>1.0943396226415094</v>
      </c>
    </row>
    <row r="16" spans="1:7" x14ac:dyDescent="0.25">
      <c r="A16" s="9">
        <v>22</v>
      </c>
      <c r="B16" s="2">
        <v>1</v>
      </c>
      <c r="C16" s="2">
        <v>5</v>
      </c>
      <c r="D16" s="2">
        <f t="shared" si="0"/>
        <v>6</v>
      </c>
      <c r="E16" s="2">
        <f t="shared" si="1"/>
        <v>4</v>
      </c>
      <c r="F16" s="5">
        <f t="shared" si="2"/>
        <v>0.2</v>
      </c>
    </row>
    <row r="17" spans="1:6" x14ac:dyDescent="0.25">
      <c r="A17" s="9">
        <v>23</v>
      </c>
      <c r="B17" s="2">
        <v>181</v>
      </c>
      <c r="C17" s="2">
        <v>50</v>
      </c>
      <c r="D17" s="2">
        <f t="shared" si="0"/>
        <v>231</v>
      </c>
      <c r="E17" s="2">
        <f t="shared" si="1"/>
        <v>-131</v>
      </c>
      <c r="F17" s="5">
        <f t="shared" si="2"/>
        <v>3.62</v>
      </c>
    </row>
    <row r="18" spans="1:6" x14ac:dyDescent="0.25">
      <c r="A18" s="9">
        <v>24</v>
      </c>
      <c r="B18" s="2">
        <v>129</v>
      </c>
      <c r="C18" s="2">
        <v>64</v>
      </c>
      <c r="D18" s="2">
        <f t="shared" si="0"/>
        <v>193</v>
      </c>
      <c r="E18" s="2">
        <f t="shared" si="1"/>
        <v>-65</v>
      </c>
      <c r="F18" s="5">
        <f t="shared" si="2"/>
        <v>2.015625</v>
      </c>
    </row>
    <row r="19" spans="1:6" x14ac:dyDescent="0.25">
      <c r="A19" s="9">
        <v>25</v>
      </c>
      <c r="B19" s="2">
        <v>290</v>
      </c>
      <c r="C19" s="2">
        <v>446</v>
      </c>
      <c r="D19" s="2">
        <f t="shared" si="0"/>
        <v>736</v>
      </c>
      <c r="E19" s="2">
        <f t="shared" si="1"/>
        <v>156</v>
      </c>
      <c r="F19" s="5">
        <f t="shared" si="2"/>
        <v>0.65022421524663676</v>
      </c>
    </row>
    <row r="20" spans="1:6" x14ac:dyDescent="0.25">
      <c r="A20" s="9">
        <v>26</v>
      </c>
      <c r="B20" s="2">
        <v>96</v>
      </c>
      <c r="C20" s="2">
        <v>57</v>
      </c>
      <c r="D20" s="2">
        <f t="shared" si="0"/>
        <v>153</v>
      </c>
      <c r="E20" s="2">
        <f t="shared" si="1"/>
        <v>-39</v>
      </c>
      <c r="F20" s="5">
        <f t="shared" si="2"/>
        <v>1.6842105263157894</v>
      </c>
    </row>
    <row r="21" spans="1:6" x14ac:dyDescent="0.25">
      <c r="A21" s="9">
        <v>28</v>
      </c>
      <c r="B21" s="2">
        <v>130</v>
      </c>
      <c r="C21" s="2">
        <v>62</v>
      </c>
      <c r="D21" s="2">
        <f t="shared" si="0"/>
        <v>192</v>
      </c>
      <c r="E21" s="2">
        <f t="shared" si="1"/>
        <v>-68</v>
      </c>
      <c r="F21" s="5">
        <f t="shared" si="2"/>
        <v>2.096774193548387</v>
      </c>
    </row>
    <row r="22" spans="1:6" x14ac:dyDescent="0.25">
      <c r="A22" s="9">
        <v>30</v>
      </c>
      <c r="B22" s="2">
        <v>109</v>
      </c>
      <c r="C22" s="2">
        <v>62</v>
      </c>
      <c r="D22" s="2">
        <f t="shared" si="0"/>
        <v>171</v>
      </c>
      <c r="E22" s="2">
        <f t="shared" si="1"/>
        <v>-47</v>
      </c>
      <c r="F22" s="5">
        <f t="shared" si="2"/>
        <v>1.7580645161290323</v>
      </c>
    </row>
    <row r="23" spans="1:6" x14ac:dyDescent="0.25">
      <c r="A23" s="9">
        <v>32</v>
      </c>
      <c r="B23" s="2">
        <v>165</v>
      </c>
      <c r="C23" s="2">
        <v>45</v>
      </c>
      <c r="D23" s="2">
        <f t="shared" si="0"/>
        <v>210</v>
      </c>
      <c r="E23" s="2">
        <f t="shared" si="1"/>
        <v>-120</v>
      </c>
      <c r="F23" s="5">
        <f t="shared" si="2"/>
        <v>3.6666666666666665</v>
      </c>
    </row>
    <row r="24" spans="1:6" x14ac:dyDescent="0.25">
      <c r="A24" s="9">
        <v>33</v>
      </c>
      <c r="B24" s="2">
        <v>110</v>
      </c>
      <c r="C24" s="2">
        <v>77</v>
      </c>
      <c r="D24" s="2">
        <f t="shared" si="0"/>
        <v>187</v>
      </c>
      <c r="E24" s="2">
        <f t="shared" si="1"/>
        <v>-33</v>
      </c>
      <c r="F24" s="5">
        <f t="shared" si="2"/>
        <v>1.4285714285714286</v>
      </c>
    </row>
    <row r="25" spans="1:6" x14ac:dyDescent="0.25">
      <c r="A25" s="9">
        <v>34</v>
      </c>
      <c r="B25" s="2">
        <v>145</v>
      </c>
      <c r="C25" s="2">
        <v>78</v>
      </c>
      <c r="D25" s="2">
        <f t="shared" si="0"/>
        <v>223</v>
      </c>
      <c r="E25" s="2">
        <f t="shared" si="1"/>
        <v>-67</v>
      </c>
      <c r="F25" s="5">
        <f t="shared" si="2"/>
        <v>1.858974358974359</v>
      </c>
    </row>
    <row r="26" spans="1:6" x14ac:dyDescent="0.25">
      <c r="A26" s="9">
        <v>40</v>
      </c>
      <c r="B26" s="2">
        <v>479</v>
      </c>
      <c r="C26" s="2">
        <v>300</v>
      </c>
      <c r="D26" s="2">
        <f t="shared" si="0"/>
        <v>779</v>
      </c>
      <c r="E26" s="2">
        <f t="shared" si="1"/>
        <v>-179</v>
      </c>
      <c r="F26" s="5">
        <f t="shared" si="2"/>
        <v>1.5966666666666667</v>
      </c>
    </row>
    <row r="27" spans="1:6" x14ac:dyDescent="0.25">
      <c r="A27" s="9">
        <v>41</v>
      </c>
      <c r="B27" s="2">
        <v>252</v>
      </c>
      <c r="C27" s="2">
        <v>100</v>
      </c>
      <c r="D27" s="2">
        <f t="shared" si="0"/>
        <v>352</v>
      </c>
      <c r="E27" s="2">
        <f t="shared" si="1"/>
        <v>-152</v>
      </c>
      <c r="F27" s="5">
        <f t="shared" si="2"/>
        <v>2.52</v>
      </c>
    </row>
    <row r="28" spans="1:6" x14ac:dyDescent="0.25">
      <c r="A28" s="9">
        <v>42</v>
      </c>
      <c r="B28" s="2">
        <v>237</v>
      </c>
      <c r="C28" s="2">
        <v>108</v>
      </c>
      <c r="D28" s="2">
        <f t="shared" si="0"/>
        <v>345</v>
      </c>
      <c r="E28" s="2">
        <f t="shared" si="1"/>
        <v>-129</v>
      </c>
      <c r="F28" s="5">
        <f t="shared" si="2"/>
        <v>2.1944444444444446</v>
      </c>
    </row>
    <row r="29" spans="1:6" x14ac:dyDescent="0.25">
      <c r="A29" s="9">
        <v>43</v>
      </c>
      <c r="B29" s="2">
        <v>348</v>
      </c>
      <c r="C29" s="2">
        <v>193</v>
      </c>
      <c r="D29" s="2">
        <f t="shared" si="0"/>
        <v>541</v>
      </c>
      <c r="E29" s="2">
        <f t="shared" si="1"/>
        <v>-155</v>
      </c>
      <c r="F29" s="5">
        <f t="shared" si="2"/>
        <v>1.8031088082901554</v>
      </c>
    </row>
    <row r="30" spans="1:6" x14ac:dyDescent="0.25">
      <c r="A30" s="9">
        <v>44</v>
      </c>
      <c r="B30" s="2">
        <v>426</v>
      </c>
      <c r="C30" s="2">
        <v>327</v>
      </c>
      <c r="D30" s="2">
        <f t="shared" si="0"/>
        <v>753</v>
      </c>
      <c r="E30" s="2">
        <f t="shared" si="1"/>
        <v>-99</v>
      </c>
      <c r="F30" s="5">
        <f t="shared" si="2"/>
        <v>1.3027522935779816</v>
      </c>
    </row>
    <row r="31" spans="1:6" x14ac:dyDescent="0.25">
      <c r="A31" s="9">
        <v>45</v>
      </c>
      <c r="B31" s="2">
        <v>165</v>
      </c>
      <c r="C31" s="2">
        <v>167</v>
      </c>
      <c r="D31" s="2">
        <f t="shared" si="0"/>
        <v>332</v>
      </c>
      <c r="E31" s="2">
        <f t="shared" si="1"/>
        <v>2</v>
      </c>
      <c r="F31" s="5">
        <f t="shared" si="2"/>
        <v>0.9880239520958084</v>
      </c>
    </row>
    <row r="32" spans="1:6" x14ac:dyDescent="0.25">
      <c r="A32" s="9">
        <v>46</v>
      </c>
      <c r="B32" s="2">
        <v>351</v>
      </c>
      <c r="C32" s="2">
        <v>302</v>
      </c>
      <c r="D32" s="2">
        <f t="shared" si="0"/>
        <v>653</v>
      </c>
      <c r="E32" s="2">
        <f t="shared" si="1"/>
        <v>-49</v>
      </c>
      <c r="F32" s="5">
        <f t="shared" si="2"/>
        <v>1.1622516556291391</v>
      </c>
    </row>
    <row r="33" spans="1:6" x14ac:dyDescent="0.25">
      <c r="A33" s="9">
        <v>47</v>
      </c>
      <c r="B33" s="2">
        <v>324</v>
      </c>
      <c r="C33" s="2">
        <v>107</v>
      </c>
      <c r="D33" s="2">
        <f t="shared" si="0"/>
        <v>431</v>
      </c>
      <c r="E33" s="2">
        <f t="shared" si="1"/>
        <v>-217</v>
      </c>
      <c r="F33" s="5">
        <f t="shared" si="2"/>
        <v>3.02803738317757</v>
      </c>
    </row>
    <row r="34" spans="1:6" x14ac:dyDescent="0.25">
      <c r="A34" s="9">
        <v>48</v>
      </c>
      <c r="B34" s="2">
        <v>234</v>
      </c>
      <c r="C34" s="2">
        <v>100</v>
      </c>
      <c r="D34" s="2">
        <f t="shared" si="0"/>
        <v>334</v>
      </c>
      <c r="E34" s="2">
        <f t="shared" si="1"/>
        <v>-134</v>
      </c>
      <c r="F34" s="5">
        <f t="shared" si="2"/>
        <v>2.34</v>
      </c>
    </row>
    <row r="35" spans="1:6" x14ac:dyDescent="0.25">
      <c r="A35" s="9">
        <v>49</v>
      </c>
      <c r="B35" s="2">
        <v>155</v>
      </c>
      <c r="C35" s="2">
        <v>91</v>
      </c>
      <c r="D35" s="2">
        <f t="shared" si="0"/>
        <v>246</v>
      </c>
      <c r="E35" s="2">
        <f t="shared" si="1"/>
        <v>-64</v>
      </c>
      <c r="F35" s="5">
        <f t="shared" si="2"/>
        <v>1.7032967032967032</v>
      </c>
    </row>
    <row r="36" spans="1:6" x14ac:dyDescent="0.25">
      <c r="A36" s="9">
        <v>50</v>
      </c>
      <c r="B36" s="2">
        <v>98</v>
      </c>
      <c r="C36" s="2">
        <v>94</v>
      </c>
      <c r="D36" s="2">
        <f t="shared" si="0"/>
        <v>192</v>
      </c>
      <c r="E36" s="2">
        <f t="shared" si="1"/>
        <v>-4</v>
      </c>
      <c r="F36" s="5">
        <f t="shared" si="2"/>
        <v>1.0425531914893618</v>
      </c>
    </row>
    <row r="37" spans="1:6" x14ac:dyDescent="0.25">
      <c r="A37" s="9">
        <v>52</v>
      </c>
      <c r="B37" s="2">
        <v>389</v>
      </c>
      <c r="C37" s="2">
        <v>266</v>
      </c>
      <c r="D37" s="2">
        <f t="shared" si="0"/>
        <v>655</v>
      </c>
      <c r="E37" s="2">
        <f t="shared" si="1"/>
        <v>-123</v>
      </c>
      <c r="F37" s="5">
        <f t="shared" si="2"/>
        <v>1.4624060150375939</v>
      </c>
    </row>
    <row r="38" spans="1:6" x14ac:dyDescent="0.25">
      <c r="A38" s="9">
        <v>60</v>
      </c>
      <c r="B38" s="2">
        <v>220</v>
      </c>
      <c r="C38" s="2">
        <v>136</v>
      </c>
      <c r="D38" s="2">
        <f t="shared" si="0"/>
        <v>356</v>
      </c>
      <c r="E38" s="2">
        <f t="shared" si="1"/>
        <v>-84</v>
      </c>
      <c r="F38" s="5">
        <f t="shared" si="2"/>
        <v>1.6176470588235294</v>
      </c>
    </row>
    <row r="39" spans="1:6" x14ac:dyDescent="0.25">
      <c r="A39" s="9">
        <v>61</v>
      </c>
      <c r="B39" s="2">
        <v>123</v>
      </c>
      <c r="C39" s="2">
        <v>53</v>
      </c>
      <c r="D39" s="2">
        <f t="shared" si="0"/>
        <v>176</v>
      </c>
      <c r="E39" s="2">
        <f t="shared" si="1"/>
        <v>-70</v>
      </c>
      <c r="F39" s="5">
        <f t="shared" si="2"/>
        <v>2.3207547169811322</v>
      </c>
    </row>
    <row r="40" spans="1:6" x14ac:dyDescent="0.25">
      <c r="A40" s="9">
        <v>62</v>
      </c>
      <c r="B40" s="2">
        <v>239</v>
      </c>
      <c r="C40" s="2">
        <v>62</v>
      </c>
      <c r="D40" s="2">
        <f t="shared" si="0"/>
        <v>301</v>
      </c>
      <c r="E40" s="2">
        <f t="shared" si="1"/>
        <v>-177</v>
      </c>
      <c r="F40" s="5">
        <f t="shared" si="2"/>
        <v>3.8548387096774195</v>
      </c>
    </row>
    <row r="41" spans="1:6" x14ac:dyDescent="0.25">
      <c r="A41" s="9">
        <v>63</v>
      </c>
      <c r="B41" s="2">
        <v>149</v>
      </c>
      <c r="C41" s="2">
        <v>120</v>
      </c>
      <c r="D41" s="2">
        <f t="shared" si="0"/>
        <v>269</v>
      </c>
      <c r="E41" s="2">
        <f t="shared" si="1"/>
        <v>-29</v>
      </c>
      <c r="F41" s="5">
        <f t="shared" si="2"/>
        <v>1.2416666666666667</v>
      </c>
    </row>
    <row r="42" spans="1:6" x14ac:dyDescent="0.25">
      <c r="A42" s="9">
        <v>66</v>
      </c>
      <c r="B42" s="2">
        <v>98</v>
      </c>
      <c r="C42" s="2">
        <v>49</v>
      </c>
      <c r="D42" s="2">
        <f t="shared" si="0"/>
        <v>147</v>
      </c>
      <c r="E42" s="2">
        <f t="shared" si="1"/>
        <v>-49</v>
      </c>
      <c r="F42" s="5">
        <f t="shared" si="2"/>
        <v>2</v>
      </c>
    </row>
    <row r="43" spans="1:6" x14ac:dyDescent="0.25">
      <c r="A43" s="9">
        <v>67</v>
      </c>
      <c r="B43" s="2">
        <v>237</v>
      </c>
      <c r="C43" s="2">
        <v>60</v>
      </c>
      <c r="D43" s="2">
        <f t="shared" si="0"/>
        <v>297</v>
      </c>
      <c r="E43" s="2">
        <f t="shared" si="1"/>
        <v>-177</v>
      </c>
      <c r="F43" s="5">
        <f t="shared" si="2"/>
        <v>3.95</v>
      </c>
    </row>
    <row r="44" spans="1:6" x14ac:dyDescent="0.25">
      <c r="A44" s="9">
        <v>68</v>
      </c>
      <c r="B44" s="2">
        <v>206</v>
      </c>
      <c r="C44" s="2">
        <v>95</v>
      </c>
      <c r="D44" s="2">
        <f t="shared" si="0"/>
        <v>301</v>
      </c>
      <c r="E44" s="2">
        <f t="shared" si="1"/>
        <v>-111</v>
      </c>
      <c r="F44" s="5">
        <f t="shared" si="2"/>
        <v>2.168421052631579</v>
      </c>
    </row>
    <row r="45" spans="1:6" x14ac:dyDescent="0.25">
      <c r="A45" s="9">
        <v>69</v>
      </c>
      <c r="B45" s="2">
        <v>104</v>
      </c>
      <c r="C45" s="2">
        <v>27</v>
      </c>
      <c r="D45" s="2">
        <f t="shared" si="0"/>
        <v>131</v>
      </c>
      <c r="E45" s="2">
        <f t="shared" si="1"/>
        <v>-77</v>
      </c>
      <c r="F45" s="5">
        <f t="shared" si="2"/>
        <v>3.8518518518518516</v>
      </c>
    </row>
    <row r="46" spans="1:6" x14ac:dyDescent="0.25">
      <c r="A46" s="9">
        <v>70</v>
      </c>
      <c r="B46" s="2">
        <v>235</v>
      </c>
      <c r="C46" s="2">
        <v>77</v>
      </c>
      <c r="D46" s="2">
        <f t="shared" si="0"/>
        <v>312</v>
      </c>
      <c r="E46" s="2">
        <f t="shared" si="1"/>
        <v>-158</v>
      </c>
      <c r="F46" s="5">
        <f t="shared" si="2"/>
        <v>3.051948051948052</v>
      </c>
    </row>
    <row r="47" spans="1:6" x14ac:dyDescent="0.25">
      <c r="A47" s="9">
        <v>71</v>
      </c>
      <c r="B47" s="2">
        <v>134</v>
      </c>
      <c r="C47" s="2">
        <v>66</v>
      </c>
      <c r="D47" s="2">
        <f t="shared" si="0"/>
        <v>200</v>
      </c>
      <c r="E47" s="2">
        <f t="shared" si="1"/>
        <v>-68</v>
      </c>
      <c r="F47" s="5">
        <f t="shared" si="2"/>
        <v>2.0303030303030303</v>
      </c>
    </row>
    <row r="48" spans="1:6" x14ac:dyDescent="0.25">
      <c r="A48" s="9">
        <v>72</v>
      </c>
      <c r="B48" s="2">
        <v>162</v>
      </c>
      <c r="C48" s="2">
        <v>186</v>
      </c>
      <c r="D48" s="2">
        <f t="shared" si="0"/>
        <v>348</v>
      </c>
      <c r="E48" s="2">
        <f t="shared" si="1"/>
        <v>24</v>
      </c>
      <c r="F48" s="5">
        <f t="shared" si="2"/>
        <v>0.87096774193548387</v>
      </c>
    </row>
    <row r="49" spans="1:6" x14ac:dyDescent="0.25">
      <c r="A49" s="9">
        <v>73</v>
      </c>
      <c r="B49" s="2">
        <v>304</v>
      </c>
      <c r="C49" s="2">
        <v>99</v>
      </c>
      <c r="D49" s="2">
        <f t="shared" si="0"/>
        <v>403</v>
      </c>
      <c r="E49" s="2">
        <f t="shared" si="1"/>
        <v>-205</v>
      </c>
      <c r="F49" s="5">
        <f t="shared" si="2"/>
        <v>3.0707070707070705</v>
      </c>
    </row>
    <row r="50" spans="1:6" x14ac:dyDescent="0.25">
      <c r="A50" s="9">
        <v>75</v>
      </c>
      <c r="B50" s="2">
        <v>459</v>
      </c>
      <c r="C50" s="2">
        <v>156</v>
      </c>
      <c r="D50" s="2">
        <f t="shared" si="0"/>
        <v>615</v>
      </c>
      <c r="E50" s="2">
        <f t="shared" si="1"/>
        <v>-303</v>
      </c>
      <c r="F50" s="5">
        <f t="shared" si="2"/>
        <v>2.9423076923076925</v>
      </c>
    </row>
    <row r="51" spans="1:6" x14ac:dyDescent="0.25">
      <c r="A51" s="9">
        <v>76</v>
      </c>
      <c r="B51" s="2">
        <v>52</v>
      </c>
      <c r="C51" s="2">
        <v>49</v>
      </c>
      <c r="D51" s="2">
        <f t="shared" si="0"/>
        <v>101</v>
      </c>
      <c r="E51" s="2">
        <f t="shared" si="1"/>
        <v>-3</v>
      </c>
      <c r="F51" s="5">
        <f t="shared" si="2"/>
        <v>1.0612244897959184</v>
      </c>
    </row>
    <row r="52" spans="1:6" x14ac:dyDescent="0.25">
      <c r="A52" s="9">
        <v>77</v>
      </c>
      <c r="B52" s="2">
        <v>180</v>
      </c>
      <c r="C52" s="2">
        <v>35</v>
      </c>
      <c r="D52" s="2">
        <f t="shared" si="0"/>
        <v>215</v>
      </c>
      <c r="E52" s="2">
        <f t="shared" si="1"/>
        <v>-145</v>
      </c>
      <c r="F52" s="5">
        <f t="shared" si="2"/>
        <v>5.1428571428571432</v>
      </c>
    </row>
    <row r="53" spans="1:6" x14ac:dyDescent="0.25">
      <c r="A53" s="9">
        <v>78</v>
      </c>
      <c r="B53" s="2">
        <v>113</v>
      </c>
      <c r="C53" s="2">
        <v>91</v>
      </c>
      <c r="D53" s="2">
        <f t="shared" si="0"/>
        <v>204</v>
      </c>
      <c r="E53" s="2">
        <f t="shared" si="1"/>
        <v>-22</v>
      </c>
      <c r="F53" s="5">
        <f t="shared" si="2"/>
        <v>1.2417582417582418</v>
      </c>
    </row>
    <row r="54" spans="1:6" x14ac:dyDescent="0.25">
      <c r="A54" s="9">
        <v>79</v>
      </c>
      <c r="B54" s="2">
        <v>231</v>
      </c>
      <c r="C54" s="2">
        <v>93</v>
      </c>
      <c r="D54" s="2">
        <f t="shared" si="0"/>
        <v>324</v>
      </c>
      <c r="E54" s="2">
        <f t="shared" si="1"/>
        <v>-138</v>
      </c>
      <c r="F54" s="5">
        <f t="shared" si="2"/>
        <v>2.4838709677419355</v>
      </c>
    </row>
    <row r="55" spans="1:6" x14ac:dyDescent="0.25">
      <c r="A55" s="9">
        <v>81</v>
      </c>
      <c r="B55" s="2">
        <v>157</v>
      </c>
      <c r="C55" s="2">
        <v>20</v>
      </c>
      <c r="D55" s="2">
        <f t="shared" si="0"/>
        <v>177</v>
      </c>
      <c r="E55" s="2">
        <f t="shared" si="1"/>
        <v>-137</v>
      </c>
      <c r="F55" s="5">
        <f t="shared" si="2"/>
        <v>7.85</v>
      </c>
    </row>
    <row r="56" spans="1:6" x14ac:dyDescent="0.25">
      <c r="A56" s="9">
        <v>83</v>
      </c>
      <c r="B56" s="2">
        <v>181</v>
      </c>
      <c r="C56" s="2">
        <v>30</v>
      </c>
      <c r="D56" s="2">
        <f t="shared" si="0"/>
        <v>211</v>
      </c>
      <c r="E56" s="2">
        <f t="shared" si="1"/>
        <v>-151</v>
      </c>
      <c r="F56" s="5">
        <f t="shared" si="2"/>
        <v>6.0333333333333332</v>
      </c>
    </row>
    <row r="57" spans="1:6" x14ac:dyDescent="0.25">
      <c r="A57" s="9">
        <v>84</v>
      </c>
      <c r="B57" s="2">
        <v>255</v>
      </c>
      <c r="C57" s="2">
        <v>76</v>
      </c>
      <c r="D57" s="2">
        <f t="shared" si="0"/>
        <v>331</v>
      </c>
      <c r="E57" s="2">
        <f t="shared" si="1"/>
        <v>-179</v>
      </c>
      <c r="F57" s="5">
        <f t="shared" si="2"/>
        <v>3.3552631578947367</v>
      </c>
    </row>
    <row r="58" spans="1:6" x14ac:dyDescent="0.25">
      <c r="A58" s="9">
        <v>88</v>
      </c>
      <c r="B58" s="2">
        <v>74</v>
      </c>
      <c r="C58" s="2">
        <v>33</v>
      </c>
      <c r="D58" s="2">
        <f t="shared" si="0"/>
        <v>107</v>
      </c>
      <c r="E58" s="2">
        <f t="shared" si="1"/>
        <v>-41</v>
      </c>
      <c r="F58" s="5">
        <f t="shared" si="2"/>
        <v>2.2424242424242422</v>
      </c>
    </row>
    <row r="59" spans="1:6" x14ac:dyDescent="0.25">
      <c r="A59" s="9">
        <v>90</v>
      </c>
      <c r="B59" s="2">
        <v>139</v>
      </c>
      <c r="C59" s="2">
        <v>49</v>
      </c>
      <c r="D59" s="2">
        <f t="shared" si="0"/>
        <v>188</v>
      </c>
      <c r="E59" s="2">
        <f t="shared" si="1"/>
        <v>-90</v>
      </c>
      <c r="F59" s="5">
        <f t="shared" si="2"/>
        <v>2.8367346938775508</v>
      </c>
    </row>
    <row r="60" spans="1:6" x14ac:dyDescent="0.25">
      <c r="A60" s="9">
        <v>94</v>
      </c>
      <c r="B60" s="2">
        <v>57</v>
      </c>
      <c r="C60" s="2">
        <v>22</v>
      </c>
      <c r="D60" s="2">
        <f t="shared" si="0"/>
        <v>79</v>
      </c>
      <c r="E60" s="2">
        <f t="shared" si="1"/>
        <v>-35</v>
      </c>
      <c r="F60" s="5">
        <f t="shared" si="2"/>
        <v>2.5909090909090908</v>
      </c>
    </row>
    <row r="61" spans="1:6" x14ac:dyDescent="0.25">
      <c r="A61" s="9">
        <v>100</v>
      </c>
      <c r="B61" s="2">
        <v>58</v>
      </c>
      <c r="C61" s="2">
        <v>20</v>
      </c>
      <c r="D61" s="2">
        <f t="shared" si="0"/>
        <v>78</v>
      </c>
      <c r="E61" s="2">
        <f t="shared" si="1"/>
        <v>-38</v>
      </c>
      <c r="F61" s="5">
        <f t="shared" si="2"/>
        <v>2.9</v>
      </c>
    </row>
    <row r="62" spans="1:6" x14ac:dyDescent="0.25">
      <c r="A62" s="9">
        <v>101</v>
      </c>
      <c r="B62" s="2">
        <v>118</v>
      </c>
      <c r="C62" s="2">
        <v>29</v>
      </c>
      <c r="D62" s="2">
        <f t="shared" si="0"/>
        <v>147</v>
      </c>
      <c r="E62" s="2">
        <f t="shared" si="1"/>
        <v>-89</v>
      </c>
      <c r="F62" s="5">
        <f t="shared" si="2"/>
        <v>4.068965517241379</v>
      </c>
    </row>
    <row r="63" spans="1:6" x14ac:dyDescent="0.25">
      <c r="A63" s="9">
        <v>102</v>
      </c>
      <c r="B63" s="2">
        <v>199</v>
      </c>
      <c r="C63" s="2">
        <v>52</v>
      </c>
      <c r="D63" s="2">
        <f t="shared" si="0"/>
        <v>251</v>
      </c>
      <c r="E63" s="2">
        <f t="shared" si="1"/>
        <v>-147</v>
      </c>
      <c r="F63" s="5">
        <f t="shared" si="2"/>
        <v>3.8269230769230771</v>
      </c>
    </row>
    <row r="64" spans="1:6" x14ac:dyDescent="0.25">
      <c r="A64" s="9">
        <v>103</v>
      </c>
      <c r="B64" s="2">
        <v>336</v>
      </c>
      <c r="C64" s="2">
        <v>374</v>
      </c>
      <c r="D64" s="2">
        <f t="shared" si="0"/>
        <v>710</v>
      </c>
      <c r="E64" s="2">
        <f t="shared" si="1"/>
        <v>38</v>
      </c>
      <c r="F64" s="5">
        <f t="shared" si="2"/>
        <v>0.89839572192513373</v>
      </c>
    </row>
    <row r="65" spans="1:6" x14ac:dyDescent="0.25">
      <c r="A65" s="9">
        <v>104</v>
      </c>
      <c r="B65" s="2">
        <v>123</v>
      </c>
      <c r="C65" s="2">
        <v>36</v>
      </c>
      <c r="D65" s="2">
        <f t="shared" si="0"/>
        <v>159</v>
      </c>
      <c r="E65" s="2">
        <f t="shared" si="1"/>
        <v>-87</v>
      </c>
      <c r="F65" s="5">
        <f t="shared" si="2"/>
        <v>3.4166666666666665</v>
      </c>
    </row>
    <row r="66" spans="1:6" x14ac:dyDescent="0.25">
      <c r="A66" s="9">
        <v>105</v>
      </c>
      <c r="B66" s="2">
        <v>184</v>
      </c>
      <c r="C66" s="2">
        <v>166</v>
      </c>
      <c r="D66" s="2">
        <f t="shared" si="0"/>
        <v>350</v>
      </c>
      <c r="E66" s="2">
        <f t="shared" si="1"/>
        <v>-18</v>
      </c>
      <c r="F66" s="5">
        <f t="shared" si="2"/>
        <v>1.1084337349397591</v>
      </c>
    </row>
    <row r="67" spans="1:6" x14ac:dyDescent="0.25">
      <c r="A67" s="9">
        <v>106</v>
      </c>
      <c r="B67" s="2">
        <v>214</v>
      </c>
      <c r="C67" s="2">
        <v>66</v>
      </c>
      <c r="D67" s="2">
        <f t="shared" si="0"/>
        <v>280</v>
      </c>
      <c r="E67" s="2">
        <f t="shared" si="1"/>
        <v>-148</v>
      </c>
      <c r="F67" s="5">
        <f t="shared" si="2"/>
        <v>3.2424242424242422</v>
      </c>
    </row>
    <row r="68" spans="1:6" x14ac:dyDescent="0.25">
      <c r="A68" s="9">
        <v>107</v>
      </c>
      <c r="B68" s="2">
        <v>158</v>
      </c>
      <c r="C68" s="2">
        <v>70</v>
      </c>
      <c r="D68" s="2">
        <f t="shared" si="0"/>
        <v>228</v>
      </c>
      <c r="E68" s="2">
        <f t="shared" si="1"/>
        <v>-88</v>
      </c>
      <c r="F68" s="5">
        <f t="shared" si="2"/>
        <v>2.2571428571428571</v>
      </c>
    </row>
    <row r="69" spans="1:6" x14ac:dyDescent="0.25">
      <c r="A69" s="9">
        <v>108</v>
      </c>
      <c r="B69" s="2">
        <v>159</v>
      </c>
      <c r="C69" s="2">
        <v>30</v>
      </c>
      <c r="D69" s="2">
        <f t="shared" ref="D69:D81" si="3">SUM(B69:C69)</f>
        <v>189</v>
      </c>
      <c r="E69" s="2">
        <f t="shared" ref="E69:E81" si="4">C69-B69</f>
        <v>-129</v>
      </c>
      <c r="F69" s="5">
        <f t="shared" ref="F69:F81" si="5">B69/C69</f>
        <v>5.3</v>
      </c>
    </row>
    <row r="70" spans="1:6" x14ac:dyDescent="0.25">
      <c r="A70" s="9">
        <v>109</v>
      </c>
      <c r="B70" s="2">
        <v>249</v>
      </c>
      <c r="C70" s="2">
        <v>133</v>
      </c>
      <c r="D70" s="2">
        <f t="shared" si="3"/>
        <v>382</v>
      </c>
      <c r="E70" s="2">
        <f t="shared" si="4"/>
        <v>-116</v>
      </c>
      <c r="F70" s="5">
        <f t="shared" si="5"/>
        <v>1.8721804511278195</v>
      </c>
    </row>
    <row r="71" spans="1:6" x14ac:dyDescent="0.25">
      <c r="A71" s="9">
        <v>110</v>
      </c>
      <c r="B71" s="2">
        <v>413</v>
      </c>
      <c r="C71" s="2">
        <v>167</v>
      </c>
      <c r="D71" s="2">
        <f t="shared" si="3"/>
        <v>580</v>
      </c>
      <c r="E71" s="2">
        <f t="shared" si="4"/>
        <v>-246</v>
      </c>
      <c r="F71" s="5">
        <f t="shared" si="5"/>
        <v>2.4730538922155687</v>
      </c>
    </row>
    <row r="72" spans="1:6" x14ac:dyDescent="0.25">
      <c r="A72" s="9">
        <v>111</v>
      </c>
      <c r="B72" s="2">
        <v>35</v>
      </c>
      <c r="C72" s="2">
        <v>22</v>
      </c>
      <c r="D72" s="2">
        <f t="shared" si="3"/>
        <v>57</v>
      </c>
      <c r="E72" s="2">
        <f t="shared" si="4"/>
        <v>-13</v>
      </c>
      <c r="F72" s="5">
        <f t="shared" si="5"/>
        <v>1.5909090909090908</v>
      </c>
    </row>
    <row r="73" spans="1:6" x14ac:dyDescent="0.25">
      <c r="A73" s="9">
        <v>112</v>
      </c>
      <c r="B73" s="2">
        <v>109</v>
      </c>
      <c r="C73" s="2">
        <v>53</v>
      </c>
      <c r="D73" s="2">
        <f t="shared" si="3"/>
        <v>162</v>
      </c>
      <c r="E73" s="2">
        <f t="shared" si="4"/>
        <v>-56</v>
      </c>
      <c r="F73" s="5">
        <f t="shared" si="5"/>
        <v>2.0566037735849059</v>
      </c>
    </row>
    <row r="74" spans="1:6" x14ac:dyDescent="0.25">
      <c r="A74" s="9">
        <v>113</v>
      </c>
      <c r="B74" s="2">
        <v>258</v>
      </c>
      <c r="C74" s="2">
        <v>172</v>
      </c>
      <c r="D74" s="2">
        <f t="shared" si="3"/>
        <v>430</v>
      </c>
      <c r="E74" s="2">
        <f t="shared" si="4"/>
        <v>-86</v>
      </c>
      <c r="F74" s="5">
        <f t="shared" si="5"/>
        <v>1.5</v>
      </c>
    </row>
    <row r="75" spans="1:6" x14ac:dyDescent="0.25">
      <c r="A75" s="9">
        <v>114</v>
      </c>
      <c r="B75" s="2">
        <v>252</v>
      </c>
      <c r="C75" s="2">
        <v>84</v>
      </c>
      <c r="D75" s="2">
        <f t="shared" si="3"/>
        <v>336</v>
      </c>
      <c r="E75" s="2">
        <f t="shared" si="4"/>
        <v>-168</v>
      </c>
      <c r="F75" s="5">
        <f t="shared" si="5"/>
        <v>3</v>
      </c>
    </row>
    <row r="76" spans="1:6" x14ac:dyDescent="0.25">
      <c r="A76" s="9">
        <v>115</v>
      </c>
      <c r="B76" s="2">
        <v>208</v>
      </c>
      <c r="C76" s="2">
        <v>142</v>
      </c>
      <c r="D76" s="2">
        <f t="shared" si="3"/>
        <v>350</v>
      </c>
      <c r="E76" s="2">
        <f t="shared" si="4"/>
        <v>-66</v>
      </c>
      <c r="F76" s="5">
        <f t="shared" si="5"/>
        <v>1.4647887323943662</v>
      </c>
    </row>
    <row r="77" spans="1:6" x14ac:dyDescent="0.25">
      <c r="A77" s="9">
        <v>120</v>
      </c>
      <c r="B77" s="2">
        <v>367</v>
      </c>
      <c r="C77" s="2">
        <v>181</v>
      </c>
      <c r="D77" s="2">
        <f t="shared" si="3"/>
        <v>548</v>
      </c>
      <c r="E77" s="2">
        <f t="shared" si="4"/>
        <v>-186</v>
      </c>
      <c r="F77" s="5">
        <f t="shared" si="5"/>
        <v>2.027624309392265</v>
      </c>
    </row>
    <row r="78" spans="1:6" x14ac:dyDescent="0.25">
      <c r="A78" s="9">
        <v>121</v>
      </c>
      <c r="B78" s="2">
        <v>136</v>
      </c>
      <c r="C78" s="2">
        <v>187</v>
      </c>
      <c r="D78" s="2">
        <f t="shared" si="3"/>
        <v>323</v>
      </c>
      <c r="E78" s="2">
        <f t="shared" si="4"/>
        <v>51</v>
      </c>
      <c r="F78" s="5">
        <f t="shared" si="5"/>
        <v>0.72727272727272729</v>
      </c>
    </row>
    <row r="79" spans="1:6" x14ac:dyDescent="0.25">
      <c r="A79" s="9">
        <v>122</v>
      </c>
      <c r="B79" s="2">
        <v>104</v>
      </c>
      <c r="C79" s="2">
        <v>36</v>
      </c>
      <c r="D79" s="2">
        <f t="shared" si="3"/>
        <v>140</v>
      </c>
      <c r="E79" s="2">
        <f t="shared" si="4"/>
        <v>-68</v>
      </c>
      <c r="F79" s="5">
        <f t="shared" si="5"/>
        <v>2.8888888888888888</v>
      </c>
    </row>
    <row r="80" spans="1:6" x14ac:dyDescent="0.25">
      <c r="A80" s="9">
        <v>123</v>
      </c>
      <c r="B80" s="2">
        <v>77</v>
      </c>
      <c r="C80" s="2">
        <v>54</v>
      </c>
      <c r="D80" s="2">
        <f t="shared" si="3"/>
        <v>131</v>
      </c>
      <c r="E80" s="2">
        <f t="shared" si="4"/>
        <v>-23</v>
      </c>
      <c r="F80" s="5">
        <f t="shared" si="5"/>
        <v>1.4259259259259258</v>
      </c>
    </row>
    <row r="81" spans="1:6" x14ac:dyDescent="0.25">
      <c r="A81" s="3" t="s">
        <v>8</v>
      </c>
      <c r="B81" s="4">
        <v>15012</v>
      </c>
      <c r="C81" s="4">
        <v>7824</v>
      </c>
      <c r="D81" s="4">
        <f t="shared" si="3"/>
        <v>22836</v>
      </c>
      <c r="E81" s="4">
        <f t="shared" si="4"/>
        <v>-7188</v>
      </c>
      <c r="F81" s="5">
        <f t="shared" si="5"/>
        <v>1.9187116564417177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I16" sqref="I16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4Q 2023</v>
      </c>
      <c r="B1" s="13"/>
      <c r="C1" s="13"/>
      <c r="D1" s="13"/>
      <c r="E1" s="13"/>
      <c r="F1" s="13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32</v>
      </c>
      <c r="B4" s="7">
        <v>41</v>
      </c>
      <c r="C4" s="7">
        <v>27</v>
      </c>
      <c r="D4" s="7">
        <f>SUM(B4:C4)</f>
        <v>68</v>
      </c>
      <c r="E4" s="7">
        <f>C4-B4</f>
        <v>-14</v>
      </c>
      <c r="F4" s="8">
        <f>B4/C4</f>
        <v>1.5185185185185186</v>
      </c>
    </row>
    <row r="5" spans="1:7" x14ac:dyDescent="0.25">
      <c r="A5" s="3" t="s">
        <v>33</v>
      </c>
      <c r="B5" s="7">
        <v>798</v>
      </c>
      <c r="C5" s="7">
        <v>483</v>
      </c>
      <c r="D5" s="7">
        <f t="shared" ref="D5:D11" si="0">SUM(B5:C5)</f>
        <v>1281</v>
      </c>
      <c r="E5" s="7">
        <f t="shared" ref="E5:E11" si="1">C5-B5</f>
        <v>-315</v>
      </c>
      <c r="F5" s="8">
        <f t="shared" ref="F5:F11" si="2">B5/C5</f>
        <v>1.6521739130434783</v>
      </c>
    </row>
    <row r="6" spans="1:7" x14ac:dyDescent="0.25">
      <c r="A6" s="3" t="s">
        <v>11</v>
      </c>
      <c r="B6" s="7">
        <v>7071</v>
      </c>
      <c r="C6" s="7">
        <v>3158</v>
      </c>
      <c r="D6" s="7">
        <f t="shared" si="0"/>
        <v>10229</v>
      </c>
      <c r="E6" s="7">
        <f t="shared" si="1"/>
        <v>-3913</v>
      </c>
      <c r="F6" s="8">
        <f t="shared" si="2"/>
        <v>2.239075364154528</v>
      </c>
    </row>
    <row r="7" spans="1:7" x14ac:dyDescent="0.25">
      <c r="A7" s="3" t="s">
        <v>34</v>
      </c>
      <c r="B7" s="7">
        <v>1416</v>
      </c>
      <c r="C7" s="7">
        <v>915</v>
      </c>
      <c r="D7" s="7">
        <v>15072</v>
      </c>
      <c r="E7" s="7">
        <v>-3992</v>
      </c>
      <c r="F7" s="8">
        <f t="shared" si="2"/>
        <v>1.5475409836065575</v>
      </c>
    </row>
    <row r="8" spans="1:7" x14ac:dyDescent="0.25">
      <c r="A8" s="3" t="s">
        <v>12</v>
      </c>
      <c r="B8" s="7">
        <v>34</v>
      </c>
      <c r="C8" s="7">
        <v>46</v>
      </c>
      <c r="D8" s="7">
        <f t="shared" si="0"/>
        <v>80</v>
      </c>
      <c r="E8" s="7">
        <f t="shared" si="1"/>
        <v>12</v>
      </c>
      <c r="F8" s="8">
        <f t="shared" si="2"/>
        <v>0.73913043478260865</v>
      </c>
    </row>
    <row r="9" spans="1:7" x14ac:dyDescent="0.25">
      <c r="A9" s="3" t="s">
        <v>13</v>
      </c>
      <c r="B9" s="7">
        <v>1483</v>
      </c>
      <c r="C9" s="7">
        <v>924</v>
      </c>
      <c r="D9" s="7">
        <f t="shared" si="0"/>
        <v>2407</v>
      </c>
      <c r="E9" s="7">
        <f t="shared" si="1"/>
        <v>-559</v>
      </c>
      <c r="F9" s="8">
        <f t="shared" si="2"/>
        <v>1.6049783549783549</v>
      </c>
    </row>
    <row r="10" spans="1:7" x14ac:dyDescent="0.25">
      <c r="A10" s="3" t="s">
        <v>35</v>
      </c>
      <c r="B10" s="7">
        <v>4169</v>
      </c>
      <c r="C10" s="7">
        <v>2271</v>
      </c>
      <c r="D10" s="7">
        <f t="shared" ref="D10" si="3">SUM(B10:C10)</f>
        <v>6440</v>
      </c>
      <c r="E10" s="7">
        <f t="shared" ref="E10" si="4">C10-B10</f>
        <v>-1898</v>
      </c>
      <c r="F10" s="8">
        <f t="shared" ref="F10" si="5">B10/C10</f>
        <v>1.8357551739321885</v>
      </c>
    </row>
    <row r="11" spans="1:7" x14ac:dyDescent="0.25">
      <c r="A11" s="3" t="s">
        <v>8</v>
      </c>
      <c r="B11" s="6">
        <v>15012</v>
      </c>
      <c r="C11" s="6">
        <v>7824</v>
      </c>
      <c r="D11" s="6">
        <f t="shared" si="0"/>
        <v>22836</v>
      </c>
      <c r="E11" s="6">
        <f t="shared" si="1"/>
        <v>-7188</v>
      </c>
      <c r="F11" s="8">
        <f t="shared" si="2"/>
        <v>1.9187116564417177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I13" sqref="I13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3" t="str">
        <f>Total!A1</f>
        <v>Non DAT and DAT Arrest Analysis 4Q 2023</v>
      </c>
      <c r="B1" s="13"/>
      <c r="C1" s="13"/>
      <c r="D1" s="13"/>
      <c r="E1" s="13"/>
      <c r="F1" s="13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7">
        <v>3205</v>
      </c>
      <c r="C4" s="7">
        <v>1749</v>
      </c>
      <c r="D4" s="7">
        <f>SUM(B4:C4)</f>
        <v>4954</v>
      </c>
      <c r="E4" s="7">
        <f>C4-B4</f>
        <v>-1456</v>
      </c>
      <c r="F4" s="8">
        <f>B4/C4</f>
        <v>1.8324757004002288</v>
      </c>
    </row>
    <row r="5" spans="1:6" x14ac:dyDescent="0.25">
      <c r="A5" s="3" t="s">
        <v>15</v>
      </c>
      <c r="B5" s="7">
        <v>11807</v>
      </c>
      <c r="C5" s="7">
        <v>6075</v>
      </c>
      <c r="D5" s="7">
        <f t="shared" ref="D5:D7" si="0">SUM(B5:C5)</f>
        <v>17882</v>
      </c>
      <c r="E5" s="7">
        <f t="shared" ref="E5:E7" si="1">C5-B5</f>
        <v>-5732</v>
      </c>
      <c r="F5" s="8">
        <f t="shared" ref="F5:F7" si="2">B5/C5</f>
        <v>1.9435390946502058</v>
      </c>
    </row>
    <row r="6" spans="1:6" x14ac:dyDescent="0.25">
      <c r="A6" s="3" t="s">
        <v>57</v>
      </c>
      <c r="B6" s="7">
        <v>0</v>
      </c>
      <c r="C6" s="7">
        <v>0</v>
      </c>
      <c r="D6" s="7">
        <f t="shared" ref="D6" si="3">SUM(B6:C6)</f>
        <v>0</v>
      </c>
      <c r="E6" s="7">
        <f t="shared" ref="E6" si="4">C6-B6</f>
        <v>0</v>
      </c>
      <c r="F6" s="8" t="e">
        <f t="shared" ref="F6" si="5">B6/C6</f>
        <v>#DIV/0!</v>
      </c>
    </row>
    <row r="7" spans="1:6" x14ac:dyDescent="0.25">
      <c r="A7" s="3" t="s">
        <v>8</v>
      </c>
      <c r="B7" s="6">
        <f>SUM(B4:B6)</f>
        <v>15012</v>
      </c>
      <c r="C7" s="6">
        <f>SUM(C4:C6)</f>
        <v>7824</v>
      </c>
      <c r="D7" s="6">
        <f t="shared" si="0"/>
        <v>22836</v>
      </c>
      <c r="E7" s="6">
        <f t="shared" si="1"/>
        <v>-7188</v>
      </c>
      <c r="F7" s="8">
        <f t="shared" si="2"/>
        <v>1.9187116564417177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E23" sqref="E2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3" t="str">
        <f>Total!A1</f>
        <v>Non DAT and DAT Arrest Analysis 4Q 2023</v>
      </c>
      <c r="B1" s="13"/>
      <c r="C1" s="13"/>
      <c r="D1" s="13"/>
      <c r="E1" s="13"/>
      <c r="F1" s="13"/>
    </row>
    <row r="2" spans="1:10" x14ac:dyDescent="0.25">
      <c r="A2" s="13"/>
      <c r="B2" s="13"/>
      <c r="C2" s="13"/>
      <c r="D2" s="13"/>
      <c r="E2" s="13"/>
      <c r="F2" s="13"/>
    </row>
    <row r="3" spans="1:10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10" x14ac:dyDescent="0.25">
      <c r="A4" s="3" t="s">
        <v>24</v>
      </c>
      <c r="B4" s="7">
        <v>0</v>
      </c>
      <c r="C4" s="7">
        <v>0</v>
      </c>
      <c r="D4" s="7">
        <f>SUM(B4:C4)</f>
        <v>0</v>
      </c>
      <c r="E4" s="7">
        <f>C4-B4</f>
        <v>0</v>
      </c>
      <c r="F4" s="8" t="str">
        <f>IF(C4=0,"**.*",(B4/C4))</f>
        <v>**.*</v>
      </c>
    </row>
    <row r="5" spans="1:10" x14ac:dyDescent="0.25">
      <c r="A5" s="3" t="s">
        <v>25</v>
      </c>
      <c r="B5" s="7">
        <v>417</v>
      </c>
      <c r="C5" s="7">
        <v>0</v>
      </c>
      <c r="D5" s="7">
        <f t="shared" ref="D5:D10" si="0">SUM(B5:C5)</f>
        <v>417</v>
      </c>
      <c r="E5" s="7">
        <f t="shared" ref="E5:E10" si="1">C5-B5</f>
        <v>-417</v>
      </c>
      <c r="F5" s="8" t="str">
        <f t="shared" ref="F5:F10" si="2">IF(C5=0,"**.*",(B5/C5))</f>
        <v>**.*</v>
      </c>
    </row>
    <row r="6" spans="1:10" x14ac:dyDescent="0.25">
      <c r="A6" s="3" t="s">
        <v>26</v>
      </c>
      <c r="B6" s="7">
        <v>2088</v>
      </c>
      <c r="C6" s="7">
        <v>1513</v>
      </c>
      <c r="D6" s="7">
        <f t="shared" si="0"/>
        <v>3601</v>
      </c>
      <c r="E6" s="7">
        <f t="shared" si="1"/>
        <v>-575</v>
      </c>
      <c r="F6" s="8">
        <f t="shared" si="2"/>
        <v>1.380039656311963</v>
      </c>
    </row>
    <row r="7" spans="1:10" x14ac:dyDescent="0.25">
      <c r="A7" s="3" t="s">
        <v>27</v>
      </c>
      <c r="B7" s="7">
        <v>7648</v>
      </c>
      <c r="C7" s="7">
        <v>3786</v>
      </c>
      <c r="D7" s="7">
        <f t="shared" si="0"/>
        <v>11434</v>
      </c>
      <c r="E7" s="7">
        <f t="shared" si="1"/>
        <v>-3862</v>
      </c>
      <c r="F7" s="8">
        <f t="shared" si="2"/>
        <v>2.0200739566825145</v>
      </c>
    </row>
    <row r="8" spans="1:10" x14ac:dyDescent="0.25">
      <c r="A8" s="3" t="s">
        <v>28</v>
      </c>
      <c r="B8" s="7">
        <v>4203</v>
      </c>
      <c r="C8" s="7">
        <v>2094</v>
      </c>
      <c r="D8" s="7">
        <f t="shared" si="0"/>
        <v>6297</v>
      </c>
      <c r="E8" s="7">
        <f t="shared" si="1"/>
        <v>-2109</v>
      </c>
      <c r="F8" s="8">
        <f t="shared" si="2"/>
        <v>2.0071633237822351</v>
      </c>
    </row>
    <row r="9" spans="1:10" x14ac:dyDescent="0.25">
      <c r="A9" s="3" t="s">
        <v>29</v>
      </c>
      <c r="B9" s="7">
        <v>656</v>
      </c>
      <c r="C9" s="7">
        <v>431</v>
      </c>
      <c r="D9" s="7">
        <f t="shared" si="0"/>
        <v>1087</v>
      </c>
      <c r="E9" s="7">
        <f t="shared" si="1"/>
        <v>-225</v>
      </c>
      <c r="F9" s="8">
        <f t="shared" si="2"/>
        <v>1.5220417633410672</v>
      </c>
    </row>
    <row r="10" spans="1:10" x14ac:dyDescent="0.25">
      <c r="A10" s="3" t="s">
        <v>8</v>
      </c>
      <c r="B10" s="6">
        <f>SUM(B4:B9)</f>
        <v>15012</v>
      </c>
      <c r="C10" s="6">
        <f>SUM(C4:C9)</f>
        <v>7824</v>
      </c>
      <c r="D10" s="6">
        <f t="shared" si="0"/>
        <v>22836</v>
      </c>
      <c r="E10" s="6">
        <f t="shared" si="1"/>
        <v>-7188</v>
      </c>
      <c r="F10" s="8">
        <f t="shared" si="2"/>
        <v>1.9187116564417177</v>
      </c>
      <c r="J10" s="12"/>
    </row>
    <row r="11" spans="1:10" x14ac:dyDescent="0.25">
      <c r="J11" s="12"/>
    </row>
    <row r="12" spans="1:10" x14ac:dyDescent="0.25">
      <c r="J12" s="12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KAISER, MICHAEL</cp:lastModifiedBy>
  <cp:lastPrinted>2024-01-09T16:46:56Z</cp:lastPrinted>
  <dcterms:created xsi:type="dcterms:W3CDTF">2016-07-22T11:47:05Z</dcterms:created>
  <dcterms:modified xsi:type="dcterms:W3CDTF">2024-01-29T16:14:59Z</dcterms:modified>
</cp:coreProperties>
</file>