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szeto\Desktop\"/>
    </mc:Choice>
  </mc:AlternateContent>
  <xr:revisionPtr revIDLastSave="0" documentId="13_ncr:1_{A1EBA7C5-3A43-4E43-B304-78F4ACFE9482}" xr6:coauthVersionLast="47" xr6:coauthVersionMax="47" xr10:uidLastSave="{00000000-0000-0000-0000-000000000000}"/>
  <bookViews>
    <workbookView xWindow="-120" yWindow="-120" windowWidth="19440" windowHeight="10320" tabRatio="664" xr2:uid="{00000000-000D-0000-FFFF-FFFF00000000}"/>
  </bookViews>
  <sheets>
    <sheet name="VFH FY26" sheetId="49" r:id="rId1"/>
    <sheet name="Health and Restaurant FY26" sheetId="50" r:id="rId2"/>
    <sheet name="DCWP FY26" sheetId="51" r:id="rId3"/>
    <sheet name="ECB FY26" sheetId="5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2" i="52" l="1"/>
  <c r="J313" i="52"/>
  <c r="J314" i="52"/>
  <c r="J315" i="52"/>
  <c r="J316" i="52"/>
  <c r="J317" i="52"/>
  <c r="J318" i="52"/>
  <c r="J319" i="52"/>
  <c r="J320" i="52"/>
  <c r="J321" i="52"/>
  <c r="J322" i="52"/>
  <c r="J323" i="52"/>
  <c r="J324" i="52"/>
  <c r="I492" i="52" l="1"/>
  <c r="J492" i="52"/>
  <c r="I382" i="52"/>
  <c r="I506" i="52"/>
  <c r="I507" i="52" s="1"/>
  <c r="J506" i="52"/>
  <c r="J507" i="52" s="1"/>
  <c r="J500" i="52"/>
  <c r="J501" i="52"/>
  <c r="J502" i="52"/>
  <c r="J503" i="52"/>
  <c r="J504" i="52"/>
  <c r="J505" i="52"/>
  <c r="J499" i="52"/>
  <c r="I498" i="52"/>
  <c r="I497" i="52"/>
  <c r="J494" i="52"/>
  <c r="J495" i="52"/>
  <c r="J496" i="52"/>
  <c r="J493" i="52"/>
  <c r="J497" i="52" s="1"/>
  <c r="J498" i="52" s="1"/>
  <c r="I491" i="52"/>
  <c r="J483" i="52"/>
  <c r="J484" i="52"/>
  <c r="J485" i="52"/>
  <c r="J486" i="52"/>
  <c r="J487" i="52"/>
  <c r="J488" i="52"/>
  <c r="J489" i="52"/>
  <c r="J490" i="52"/>
  <c r="J482" i="52"/>
  <c r="J472" i="52"/>
  <c r="J473" i="52"/>
  <c r="J474" i="52"/>
  <c r="J475" i="52"/>
  <c r="J476" i="52"/>
  <c r="J477" i="52"/>
  <c r="J478" i="52"/>
  <c r="J479" i="52"/>
  <c r="J471" i="52"/>
  <c r="I481" i="52"/>
  <c r="I480" i="52"/>
  <c r="I469" i="52"/>
  <c r="I470" i="52" s="1"/>
  <c r="J461" i="52"/>
  <c r="J462" i="52"/>
  <c r="J463" i="52"/>
  <c r="J464" i="52"/>
  <c r="J465" i="52"/>
  <c r="J466" i="52"/>
  <c r="J467" i="52"/>
  <c r="J468" i="52"/>
  <c r="J460" i="52"/>
  <c r="I458" i="52"/>
  <c r="I459" i="52" s="1"/>
  <c r="J444" i="52"/>
  <c r="J445" i="52"/>
  <c r="J446" i="52"/>
  <c r="J447" i="52"/>
  <c r="J448" i="52"/>
  <c r="J449" i="52"/>
  <c r="J450" i="52"/>
  <c r="J451" i="52"/>
  <c r="J452" i="52"/>
  <c r="J453" i="52"/>
  <c r="J454" i="52"/>
  <c r="J455" i="52"/>
  <c r="J456" i="52"/>
  <c r="J457" i="52"/>
  <c r="J443" i="52"/>
  <c r="I441" i="52"/>
  <c r="J441" i="52"/>
  <c r="J440" i="52"/>
  <c r="J439" i="52"/>
  <c r="I438" i="52"/>
  <c r="J434" i="52"/>
  <c r="J435" i="52"/>
  <c r="J436" i="52"/>
  <c r="J437" i="52"/>
  <c r="J433" i="52"/>
  <c r="I432" i="52"/>
  <c r="J423" i="52"/>
  <c r="J424" i="52"/>
  <c r="J425" i="52"/>
  <c r="J426" i="52"/>
  <c r="J427" i="52"/>
  <c r="J428" i="52"/>
  <c r="J429" i="52"/>
  <c r="J430" i="52"/>
  <c r="J431" i="52"/>
  <c r="J422" i="52"/>
  <c r="J432" i="52" s="1"/>
  <c r="I421" i="52"/>
  <c r="J409" i="52"/>
  <c r="J410" i="52"/>
  <c r="J411" i="52"/>
  <c r="J412" i="52"/>
  <c r="J413" i="52"/>
  <c r="J414" i="52"/>
  <c r="J415" i="52"/>
  <c r="J416" i="52"/>
  <c r="J417" i="52"/>
  <c r="J418" i="52"/>
  <c r="J419" i="52"/>
  <c r="J420" i="52"/>
  <c r="J408" i="52"/>
  <c r="J421" i="52" s="1"/>
  <c r="I407" i="52"/>
  <c r="J400" i="52"/>
  <c r="J401" i="52"/>
  <c r="J402" i="52"/>
  <c r="J403" i="52"/>
  <c r="J404" i="52"/>
  <c r="J405" i="52"/>
  <c r="J406" i="52"/>
  <c r="J399" i="52"/>
  <c r="I398" i="52"/>
  <c r="J396" i="52"/>
  <c r="J384" i="52"/>
  <c r="J385" i="52"/>
  <c r="J386" i="52"/>
  <c r="J387" i="52"/>
  <c r="J388" i="52"/>
  <c r="J389" i="52"/>
  <c r="J390" i="52"/>
  <c r="J391" i="52"/>
  <c r="J392" i="52"/>
  <c r="J393" i="52"/>
  <c r="J394" i="52"/>
  <c r="J395" i="52"/>
  <c r="J397" i="52"/>
  <c r="J383" i="52"/>
  <c r="J371" i="52"/>
  <c r="J372" i="52"/>
  <c r="J373" i="52"/>
  <c r="J374" i="52"/>
  <c r="J375" i="52"/>
  <c r="J376" i="52"/>
  <c r="J377" i="52"/>
  <c r="J378" i="52"/>
  <c r="J379" i="52"/>
  <c r="J380" i="52"/>
  <c r="J381" i="52"/>
  <c r="J370" i="52"/>
  <c r="I369" i="52"/>
  <c r="J356" i="52"/>
  <c r="J357" i="52"/>
  <c r="J358" i="52"/>
  <c r="J359" i="52"/>
  <c r="J360" i="52"/>
  <c r="J361" i="52"/>
  <c r="J362" i="52"/>
  <c r="J363" i="52"/>
  <c r="J364" i="52"/>
  <c r="J365" i="52"/>
  <c r="J366" i="52"/>
  <c r="J367" i="52"/>
  <c r="J368" i="52"/>
  <c r="J355" i="52"/>
  <c r="I353" i="52"/>
  <c r="I354" i="52" s="1"/>
  <c r="J345" i="52"/>
  <c r="J346" i="52"/>
  <c r="J347" i="52"/>
  <c r="J348" i="52"/>
  <c r="J349" i="52"/>
  <c r="J350" i="52"/>
  <c r="J351" i="52"/>
  <c r="J352" i="52"/>
  <c r="J344" i="52"/>
  <c r="I342" i="52"/>
  <c r="J335" i="52"/>
  <c r="J336" i="52"/>
  <c r="J337" i="52"/>
  <c r="J338" i="52"/>
  <c r="J339" i="52"/>
  <c r="J340" i="52"/>
  <c r="J341" i="52"/>
  <c r="J334" i="52"/>
  <c r="J342" i="52" s="1"/>
  <c r="I333" i="52"/>
  <c r="J327" i="52"/>
  <c r="J328" i="52"/>
  <c r="J329" i="52"/>
  <c r="J330" i="52"/>
  <c r="J331" i="52"/>
  <c r="J332" i="52"/>
  <c r="J326" i="52"/>
  <c r="J333" i="52" s="1"/>
  <c r="I325" i="52"/>
  <c r="J311" i="52"/>
  <c r="I310" i="52"/>
  <c r="J298" i="52"/>
  <c r="J299" i="52"/>
  <c r="J300" i="52"/>
  <c r="J301" i="52"/>
  <c r="J302" i="52"/>
  <c r="J303" i="52"/>
  <c r="J304" i="52"/>
  <c r="J305" i="52"/>
  <c r="J306" i="52"/>
  <c r="J307" i="52"/>
  <c r="J308" i="52"/>
  <c r="J309" i="52"/>
  <c r="J297" i="52"/>
  <c r="I295" i="52"/>
  <c r="I296" i="52" s="1"/>
  <c r="J285" i="52"/>
  <c r="J286" i="52"/>
  <c r="J287" i="52"/>
  <c r="J288" i="52"/>
  <c r="J289" i="52"/>
  <c r="J290" i="52"/>
  <c r="J291" i="52"/>
  <c r="J292" i="52"/>
  <c r="J293" i="52"/>
  <c r="J294" i="52"/>
  <c r="J284" i="52"/>
  <c r="J273" i="52"/>
  <c r="I282" i="52"/>
  <c r="I283" i="52" s="1"/>
  <c r="J274" i="52"/>
  <c r="J282" i="52" s="1"/>
  <c r="J283" i="52" s="1"/>
  <c r="J275" i="52"/>
  <c r="J276" i="52"/>
  <c r="J277" i="52"/>
  <c r="J278" i="52"/>
  <c r="J279" i="52"/>
  <c r="J280" i="52"/>
  <c r="J281" i="52"/>
  <c r="I272" i="52"/>
  <c r="I271" i="52"/>
  <c r="J270" i="52"/>
  <c r="J271" i="52" s="1"/>
  <c r="I269" i="52"/>
  <c r="J263" i="52"/>
  <c r="J264" i="52"/>
  <c r="J265" i="52"/>
  <c r="J266" i="52"/>
  <c r="J267" i="52"/>
  <c r="J268" i="52"/>
  <c r="J262" i="52"/>
  <c r="J269" i="52" s="1"/>
  <c r="I260" i="52"/>
  <c r="J258" i="52"/>
  <c r="J259" i="52"/>
  <c r="J257" i="52"/>
  <c r="J260" i="52" s="1"/>
  <c r="I256" i="52"/>
  <c r="J250" i="52"/>
  <c r="J251" i="52"/>
  <c r="J252" i="52"/>
  <c r="J253" i="52"/>
  <c r="J254" i="52"/>
  <c r="J255" i="52"/>
  <c r="J249" i="52"/>
  <c r="I248" i="52"/>
  <c r="J243" i="52"/>
  <c r="J244" i="52"/>
  <c r="J248" i="52" s="1"/>
  <c r="J245" i="52"/>
  <c r="J246" i="52"/>
  <c r="J247" i="52"/>
  <c r="J242" i="52"/>
  <c r="J230" i="52"/>
  <c r="J231" i="52"/>
  <c r="J232" i="52"/>
  <c r="J233" i="52"/>
  <c r="J234" i="52"/>
  <c r="J235" i="52"/>
  <c r="J236" i="52"/>
  <c r="J237" i="52"/>
  <c r="J238" i="52"/>
  <c r="J239" i="52"/>
  <c r="J240" i="52"/>
  <c r="J229" i="52"/>
  <c r="I241" i="52"/>
  <c r="J491" i="52" l="1"/>
  <c r="J469" i="52"/>
  <c r="J470" i="52" s="1"/>
  <c r="J458" i="52"/>
  <c r="J459" i="52" s="1"/>
  <c r="J438" i="52"/>
  <c r="J407" i="52"/>
  <c r="J398" i="52"/>
  <c r="J382" i="52"/>
  <c r="I442" i="52"/>
  <c r="J369" i="52"/>
  <c r="J353" i="52"/>
  <c r="J354" i="52" s="1"/>
  <c r="J325" i="52"/>
  <c r="I343" i="52"/>
  <c r="I508" i="52" s="1"/>
  <c r="J310" i="52"/>
  <c r="J295" i="52"/>
  <c r="J296" i="52" s="1"/>
  <c r="J272" i="52"/>
  <c r="J256" i="52"/>
  <c r="J480" i="52"/>
  <c r="J481" i="52" s="1"/>
  <c r="J241" i="52"/>
  <c r="I228" i="52"/>
  <c r="J215" i="52"/>
  <c r="J216" i="52"/>
  <c r="J217" i="52"/>
  <c r="J218" i="52"/>
  <c r="J219" i="52"/>
  <c r="J220" i="52"/>
  <c r="J221" i="52"/>
  <c r="J222" i="52"/>
  <c r="J223" i="52"/>
  <c r="J224" i="52"/>
  <c r="J225" i="52"/>
  <c r="J226" i="52"/>
  <c r="J227" i="52"/>
  <c r="J214" i="52"/>
  <c r="I213" i="52"/>
  <c r="J200" i="52"/>
  <c r="J201" i="52"/>
  <c r="J202" i="52"/>
  <c r="J203" i="52"/>
  <c r="J204" i="52"/>
  <c r="J205" i="52"/>
  <c r="J206" i="52"/>
  <c r="J207" i="52"/>
  <c r="J208" i="52"/>
  <c r="J209" i="52"/>
  <c r="J210" i="52"/>
  <c r="J211" i="52"/>
  <c r="J212" i="52"/>
  <c r="J199" i="52"/>
  <c r="I198" i="52"/>
  <c r="J189" i="52"/>
  <c r="J190" i="52"/>
  <c r="J191" i="52"/>
  <c r="J192" i="52"/>
  <c r="J193" i="52"/>
  <c r="J194" i="52"/>
  <c r="J195" i="52"/>
  <c r="J196" i="52"/>
  <c r="J197" i="52"/>
  <c r="J188" i="52"/>
  <c r="I187" i="52"/>
  <c r="J178" i="52"/>
  <c r="J179" i="52"/>
  <c r="J180" i="52"/>
  <c r="J181" i="52"/>
  <c r="J182" i="52"/>
  <c r="J183" i="52"/>
  <c r="J184" i="52"/>
  <c r="J185" i="52"/>
  <c r="J186" i="52"/>
  <c r="J177" i="52"/>
  <c r="I176" i="52"/>
  <c r="J164" i="52"/>
  <c r="J165" i="52"/>
  <c r="J166" i="52"/>
  <c r="J167" i="52"/>
  <c r="J168" i="52"/>
  <c r="J169" i="52"/>
  <c r="J170" i="52"/>
  <c r="J171" i="52"/>
  <c r="J172" i="52"/>
  <c r="J173" i="52"/>
  <c r="J174" i="52"/>
  <c r="J175" i="52"/>
  <c r="J163" i="52"/>
  <c r="J161" i="52"/>
  <c r="I161" i="52"/>
  <c r="J160" i="52"/>
  <c r="J159" i="52"/>
  <c r="I158" i="52"/>
  <c r="J146" i="52"/>
  <c r="J147" i="52"/>
  <c r="J148" i="52"/>
  <c r="J149" i="52"/>
  <c r="J150" i="52"/>
  <c r="J151" i="52"/>
  <c r="J152" i="52"/>
  <c r="J153" i="52"/>
  <c r="J154" i="52"/>
  <c r="J155" i="52"/>
  <c r="J156" i="52"/>
  <c r="J157" i="52"/>
  <c r="J145" i="52"/>
  <c r="J143" i="52"/>
  <c r="I143" i="52"/>
  <c r="J139" i="52"/>
  <c r="J140" i="52"/>
  <c r="J141" i="52"/>
  <c r="J142" i="52"/>
  <c r="J138" i="52"/>
  <c r="I137" i="52"/>
  <c r="J127" i="52"/>
  <c r="J128" i="52"/>
  <c r="J129" i="52"/>
  <c r="J130" i="52"/>
  <c r="J131" i="52"/>
  <c r="J132" i="52"/>
  <c r="J133" i="52"/>
  <c r="J134" i="52"/>
  <c r="J135" i="52"/>
  <c r="J136" i="52"/>
  <c r="J126" i="52"/>
  <c r="J123" i="52"/>
  <c r="J124" i="52"/>
  <c r="J122" i="52"/>
  <c r="I125" i="52"/>
  <c r="J110" i="52"/>
  <c r="J111" i="52"/>
  <c r="J112" i="52"/>
  <c r="J113" i="52"/>
  <c r="J114" i="52"/>
  <c r="J115" i="52"/>
  <c r="J116" i="52"/>
  <c r="J117" i="52"/>
  <c r="J118" i="52"/>
  <c r="J119" i="52"/>
  <c r="J120" i="52"/>
  <c r="J109" i="52"/>
  <c r="J105" i="52"/>
  <c r="J106" i="52"/>
  <c r="J107" i="52"/>
  <c r="J104" i="52"/>
  <c r="I121" i="52"/>
  <c r="I108" i="52"/>
  <c r="I103" i="52"/>
  <c r="J92" i="52"/>
  <c r="J93" i="52"/>
  <c r="J94" i="52"/>
  <c r="J95" i="52"/>
  <c r="J96" i="52"/>
  <c r="J97" i="52"/>
  <c r="J98" i="52"/>
  <c r="J99" i="52"/>
  <c r="J100" i="52"/>
  <c r="J101" i="52"/>
  <c r="J102" i="52"/>
  <c r="J91" i="52"/>
  <c r="I90" i="52"/>
  <c r="J81" i="52"/>
  <c r="J82" i="52"/>
  <c r="J83" i="52"/>
  <c r="J84" i="52"/>
  <c r="J85" i="52"/>
  <c r="J86" i="52"/>
  <c r="J87" i="52"/>
  <c r="J88" i="52"/>
  <c r="J89" i="52"/>
  <c r="J80" i="52"/>
  <c r="I79" i="52"/>
  <c r="J73" i="52"/>
  <c r="J74" i="52"/>
  <c r="J75" i="52"/>
  <c r="J76" i="52"/>
  <c r="J77" i="52"/>
  <c r="J78" i="52"/>
  <c r="J72" i="52"/>
  <c r="J79" i="52" s="1"/>
  <c r="I71" i="52"/>
  <c r="J66" i="52"/>
  <c r="J71" i="52" s="1"/>
  <c r="J67" i="52"/>
  <c r="J68" i="52"/>
  <c r="J69" i="52"/>
  <c r="J70" i="52"/>
  <c r="J65" i="52"/>
  <c r="I64" i="52"/>
  <c r="J54" i="52"/>
  <c r="J55" i="52"/>
  <c r="J56" i="52"/>
  <c r="J57" i="52"/>
  <c r="J58" i="52"/>
  <c r="J59" i="52"/>
  <c r="J60" i="52"/>
  <c r="J61" i="52"/>
  <c r="J62" i="52"/>
  <c r="J63" i="52"/>
  <c r="J53" i="52"/>
  <c r="J64" i="52" s="1"/>
  <c r="I52" i="52"/>
  <c r="J43" i="52"/>
  <c r="J44" i="52"/>
  <c r="J45" i="52"/>
  <c r="J46" i="52"/>
  <c r="J47" i="52"/>
  <c r="J48" i="52"/>
  <c r="J49" i="52"/>
  <c r="J50" i="52"/>
  <c r="J51" i="52"/>
  <c r="J42" i="52"/>
  <c r="I41" i="52"/>
  <c r="J33" i="52"/>
  <c r="J34" i="52"/>
  <c r="J35" i="52"/>
  <c r="J36" i="52"/>
  <c r="J37" i="52"/>
  <c r="J38" i="52"/>
  <c r="J39" i="52"/>
  <c r="J40" i="52"/>
  <c r="J32" i="52"/>
  <c r="J41" i="52" s="1"/>
  <c r="I30" i="52"/>
  <c r="J30" i="52"/>
  <c r="I28" i="52"/>
  <c r="J20" i="52"/>
  <c r="J21" i="52"/>
  <c r="J22" i="52"/>
  <c r="J23" i="52"/>
  <c r="J24" i="52"/>
  <c r="J25" i="52"/>
  <c r="J26" i="52"/>
  <c r="J27" i="52"/>
  <c r="J19" i="52"/>
  <c r="I18" i="52"/>
  <c r="J4" i="52"/>
  <c r="J5" i="52"/>
  <c r="J6" i="52"/>
  <c r="J7" i="52"/>
  <c r="J8" i="52"/>
  <c r="J9" i="52"/>
  <c r="J10" i="52"/>
  <c r="J11" i="52"/>
  <c r="J12" i="52"/>
  <c r="J13" i="52"/>
  <c r="J14" i="52"/>
  <c r="J15" i="52"/>
  <c r="J16" i="52"/>
  <c r="J17" i="52"/>
  <c r="J3" i="52"/>
  <c r="I4" i="51"/>
  <c r="I5" i="51"/>
  <c r="I6" i="51"/>
  <c r="I7" i="51"/>
  <c r="I8" i="51"/>
  <c r="I9" i="51"/>
  <c r="I10" i="51"/>
  <c r="I11" i="51"/>
  <c r="I12" i="51"/>
  <c r="I3" i="51"/>
  <c r="I37" i="49"/>
  <c r="I38" i="49"/>
  <c r="I39" i="49"/>
  <c r="I40" i="49"/>
  <c r="I41" i="49"/>
  <c r="I36" i="49"/>
  <c r="I42" i="49"/>
  <c r="I24" i="49"/>
  <c r="I35" i="49"/>
  <c r="I26" i="49"/>
  <c r="I27" i="49"/>
  <c r="I28" i="49"/>
  <c r="I29" i="49"/>
  <c r="I30" i="49"/>
  <c r="I31" i="49"/>
  <c r="I32" i="49"/>
  <c r="I33" i="49"/>
  <c r="I34" i="49"/>
  <c r="I25" i="49"/>
  <c r="I15" i="49"/>
  <c r="I16" i="49"/>
  <c r="I17" i="49"/>
  <c r="I18" i="49"/>
  <c r="I19" i="49"/>
  <c r="I20" i="49"/>
  <c r="I21" i="49"/>
  <c r="I22" i="49"/>
  <c r="I23" i="49"/>
  <c r="I14" i="49"/>
  <c r="I4" i="49"/>
  <c r="I5" i="49"/>
  <c r="I6" i="49"/>
  <c r="I7" i="49"/>
  <c r="I8" i="49"/>
  <c r="I13" i="49" s="1"/>
  <c r="I9" i="49"/>
  <c r="I10" i="49"/>
  <c r="I11" i="49"/>
  <c r="I12" i="49"/>
  <c r="I3" i="49"/>
  <c r="I13" i="50"/>
  <c r="I3" i="50"/>
  <c r="I4" i="50"/>
  <c r="I5" i="50"/>
  <c r="I6" i="50"/>
  <c r="I7" i="50"/>
  <c r="I8" i="50"/>
  <c r="I9" i="50"/>
  <c r="I10" i="50"/>
  <c r="I11" i="50"/>
  <c r="H13" i="51"/>
  <c r="H13" i="50"/>
  <c r="I12" i="50"/>
  <c r="D42" i="49"/>
  <c r="E42" i="49"/>
  <c r="F42" i="49"/>
  <c r="G42" i="49"/>
  <c r="H42" i="49"/>
  <c r="H35" i="49"/>
  <c r="H24" i="49"/>
  <c r="H13" i="49"/>
  <c r="G13" i="51"/>
  <c r="G13" i="50"/>
  <c r="G35" i="49"/>
  <c r="G13" i="49"/>
  <c r="G24" i="49"/>
  <c r="H507" i="52"/>
  <c r="H506" i="52"/>
  <c r="H497" i="52"/>
  <c r="H498" i="52" s="1"/>
  <c r="H491" i="52"/>
  <c r="H492" i="52" s="1"/>
  <c r="H481" i="52"/>
  <c r="H480" i="52"/>
  <c r="H469" i="52"/>
  <c r="H470" i="52" s="1"/>
  <c r="H458" i="52"/>
  <c r="H459" i="52" s="1"/>
  <c r="H441" i="52"/>
  <c r="H438" i="52"/>
  <c r="H432" i="52"/>
  <c r="H421" i="52"/>
  <c r="H407" i="52"/>
  <c r="H398" i="52"/>
  <c r="H382" i="52"/>
  <c r="H369" i="52"/>
  <c r="H353" i="52"/>
  <c r="H354" i="52" s="1"/>
  <c r="H343" i="52"/>
  <c r="H342" i="52"/>
  <c r="H333" i="52"/>
  <c r="H325" i="52"/>
  <c r="H310" i="52"/>
  <c r="H295" i="52"/>
  <c r="H296" i="52" s="1"/>
  <c r="H282" i="52"/>
  <c r="H283" i="52" s="1"/>
  <c r="H272" i="52"/>
  <c r="H271" i="52"/>
  <c r="H269" i="52"/>
  <c r="H260" i="52"/>
  <c r="H256" i="52"/>
  <c r="H248" i="52"/>
  <c r="H241" i="52"/>
  <c r="H228" i="52"/>
  <c r="H213" i="52"/>
  <c r="H198" i="52"/>
  <c r="H187" i="52"/>
  <c r="H176" i="52"/>
  <c r="H162" i="52"/>
  <c r="H161" i="52"/>
  <c r="H158" i="52"/>
  <c r="H143" i="52"/>
  <c r="H137" i="52"/>
  <c r="H125" i="52"/>
  <c r="H144" i="52" s="1"/>
  <c r="H121" i="52"/>
  <c r="H108" i="52"/>
  <c r="H103" i="52"/>
  <c r="H90" i="52"/>
  <c r="H79" i="52"/>
  <c r="H71" i="52"/>
  <c r="H64" i="52"/>
  <c r="H52" i="52"/>
  <c r="H41" i="52"/>
  <c r="H30" i="52"/>
  <c r="H28" i="52"/>
  <c r="H18" i="52"/>
  <c r="F260" i="52"/>
  <c r="G260" i="52"/>
  <c r="E260" i="52"/>
  <c r="J442" i="52" l="1"/>
  <c r="J343" i="52"/>
  <c r="J508" i="52" s="1"/>
  <c r="J228" i="52"/>
  <c r="J213" i="52"/>
  <c r="J198" i="52"/>
  <c r="J187" i="52"/>
  <c r="I261" i="52"/>
  <c r="J176" i="52"/>
  <c r="I162" i="52"/>
  <c r="J158" i="52"/>
  <c r="J162" i="52" s="1"/>
  <c r="J137" i="52"/>
  <c r="J121" i="52"/>
  <c r="J108" i="52"/>
  <c r="J103" i="52"/>
  <c r="J90" i="52"/>
  <c r="I144" i="52"/>
  <c r="J52" i="52"/>
  <c r="J28" i="52"/>
  <c r="J18" i="52"/>
  <c r="I31" i="52"/>
  <c r="H442" i="52"/>
  <c r="H508" i="52" s="1"/>
  <c r="J125" i="52"/>
  <c r="H31" i="52"/>
  <c r="H261" i="52"/>
  <c r="I13" i="51"/>
  <c r="I43" i="49"/>
  <c r="H43" i="49"/>
  <c r="G43" i="49"/>
  <c r="D260" i="52"/>
  <c r="J261" i="52" l="1"/>
  <c r="J144" i="52"/>
  <c r="G506" i="52"/>
  <c r="G507" i="52" s="1"/>
  <c r="F506" i="52"/>
  <c r="F507" i="52" s="1"/>
  <c r="E506" i="52"/>
  <c r="E507" i="52" s="1"/>
  <c r="D506" i="52"/>
  <c r="G497" i="52"/>
  <c r="G498" i="52" s="1"/>
  <c r="F497" i="52"/>
  <c r="F498" i="52" s="1"/>
  <c r="E497" i="52"/>
  <c r="E498" i="52" s="1"/>
  <c r="D497" i="52"/>
  <c r="G491" i="52"/>
  <c r="G492" i="52" s="1"/>
  <c r="F491" i="52"/>
  <c r="E491" i="52"/>
  <c r="E492" i="52" s="1"/>
  <c r="D491" i="52"/>
  <c r="G480" i="52"/>
  <c r="G481" i="52" s="1"/>
  <c r="F480" i="52"/>
  <c r="F481" i="52" s="1"/>
  <c r="E480" i="52"/>
  <c r="E481" i="52" s="1"/>
  <c r="D480" i="52"/>
  <c r="G469" i="52"/>
  <c r="G470" i="52" s="1"/>
  <c r="F469" i="52"/>
  <c r="F470" i="52" s="1"/>
  <c r="E469" i="52"/>
  <c r="E470" i="52" s="1"/>
  <c r="D469" i="52"/>
  <c r="G458" i="52"/>
  <c r="G459" i="52" s="1"/>
  <c r="F458" i="52"/>
  <c r="F459" i="52" s="1"/>
  <c r="E458" i="52"/>
  <c r="E459" i="52" s="1"/>
  <c r="D458" i="52"/>
  <c r="G441" i="52"/>
  <c r="F441" i="52"/>
  <c r="E441" i="52"/>
  <c r="D441" i="52"/>
  <c r="G438" i="52"/>
  <c r="F438" i="52"/>
  <c r="E438" i="52"/>
  <c r="D438" i="52"/>
  <c r="G432" i="52"/>
  <c r="F432" i="52"/>
  <c r="E432" i="52"/>
  <c r="D432" i="52"/>
  <c r="G421" i="52"/>
  <c r="F421" i="52"/>
  <c r="E421" i="52"/>
  <c r="D421" i="52"/>
  <c r="G407" i="52"/>
  <c r="F407" i="52"/>
  <c r="E407" i="52"/>
  <c r="D407" i="52"/>
  <c r="G398" i="52"/>
  <c r="F398" i="52"/>
  <c r="E398" i="52"/>
  <c r="D398" i="52"/>
  <c r="G382" i="52"/>
  <c r="F382" i="52"/>
  <c r="E382" i="52"/>
  <c r="D382" i="52"/>
  <c r="G369" i="52"/>
  <c r="F369" i="52"/>
  <c r="E369" i="52"/>
  <c r="D369" i="52"/>
  <c r="G353" i="52"/>
  <c r="G354" i="52" s="1"/>
  <c r="F353" i="52"/>
  <c r="F354" i="52" s="1"/>
  <c r="E353" i="52"/>
  <c r="E354" i="52" s="1"/>
  <c r="D353" i="52"/>
  <c r="G342" i="52"/>
  <c r="F342" i="52"/>
  <c r="E342" i="52"/>
  <c r="D342" i="52"/>
  <c r="G333" i="52"/>
  <c r="F333" i="52"/>
  <c r="E333" i="52"/>
  <c r="D333" i="52"/>
  <c r="G325" i="52"/>
  <c r="F325" i="52"/>
  <c r="E325" i="52"/>
  <c r="D325" i="52"/>
  <c r="G310" i="52"/>
  <c r="F310" i="52"/>
  <c r="E310" i="52"/>
  <c r="D310" i="52"/>
  <c r="G295" i="52"/>
  <c r="G296" i="52" s="1"/>
  <c r="F295" i="52"/>
  <c r="F296" i="52" s="1"/>
  <c r="E295" i="52"/>
  <c r="E296" i="52" s="1"/>
  <c r="D295" i="52"/>
  <c r="G282" i="52"/>
  <c r="F282" i="52"/>
  <c r="F283" i="52" s="1"/>
  <c r="E282" i="52"/>
  <c r="E283" i="52" s="1"/>
  <c r="D282" i="52"/>
  <c r="G271" i="52"/>
  <c r="F271" i="52"/>
  <c r="E271" i="52"/>
  <c r="D271" i="52"/>
  <c r="G269" i="52"/>
  <c r="F269" i="52"/>
  <c r="E269" i="52"/>
  <c r="D269" i="52"/>
  <c r="G256" i="52"/>
  <c r="F256" i="52"/>
  <c r="E256" i="52"/>
  <c r="D256" i="52"/>
  <c r="G248" i="52"/>
  <c r="F248" i="52"/>
  <c r="E248" i="52"/>
  <c r="D248" i="52"/>
  <c r="G241" i="52"/>
  <c r="F241" i="52"/>
  <c r="E241" i="52"/>
  <c r="D241" i="52"/>
  <c r="G228" i="52"/>
  <c r="F228" i="52"/>
  <c r="E228" i="52"/>
  <c r="D228" i="52"/>
  <c r="G213" i="52"/>
  <c r="F213" i="52"/>
  <c r="E213" i="52"/>
  <c r="D213" i="52"/>
  <c r="G198" i="52"/>
  <c r="F198" i="52"/>
  <c r="E198" i="52"/>
  <c r="D198" i="52"/>
  <c r="G187" i="52"/>
  <c r="F187" i="52"/>
  <c r="E187" i="52"/>
  <c r="D187" i="52"/>
  <c r="G176" i="52"/>
  <c r="F176" i="52"/>
  <c r="E176" i="52"/>
  <c r="D176" i="52"/>
  <c r="G161" i="52"/>
  <c r="F161" i="52"/>
  <c r="E161" i="52"/>
  <c r="D161" i="52"/>
  <c r="G158" i="52"/>
  <c r="F158" i="52"/>
  <c r="E158" i="52"/>
  <c r="D158" i="52"/>
  <c r="G143" i="52"/>
  <c r="F143" i="52"/>
  <c r="E143" i="52"/>
  <c r="D143" i="52"/>
  <c r="G137" i="52"/>
  <c r="F137" i="52"/>
  <c r="E137" i="52"/>
  <c r="D137" i="52"/>
  <c r="G125" i="52"/>
  <c r="F125" i="52"/>
  <c r="E125" i="52"/>
  <c r="D125" i="52"/>
  <c r="G121" i="52"/>
  <c r="F121" i="52"/>
  <c r="E121" i="52"/>
  <c r="D121" i="52"/>
  <c r="G108" i="52"/>
  <c r="F108" i="52"/>
  <c r="E108" i="52"/>
  <c r="D108" i="52"/>
  <c r="G103" i="52"/>
  <c r="F103" i="52"/>
  <c r="E103" i="52"/>
  <c r="D103" i="52"/>
  <c r="G90" i="52"/>
  <c r="F90" i="52"/>
  <c r="E90" i="52"/>
  <c r="D90" i="52"/>
  <c r="G79" i="52"/>
  <c r="F79" i="52"/>
  <c r="E79" i="52"/>
  <c r="D79" i="52"/>
  <c r="G71" i="52"/>
  <c r="F71" i="52"/>
  <c r="E71" i="52"/>
  <c r="D71" i="52"/>
  <c r="G64" i="52"/>
  <c r="F64" i="52"/>
  <c r="E64" i="52"/>
  <c r="D64" i="52"/>
  <c r="G52" i="52"/>
  <c r="F52" i="52"/>
  <c r="E52" i="52"/>
  <c r="D52" i="52"/>
  <c r="G41" i="52"/>
  <c r="F41" i="52"/>
  <c r="E41" i="52"/>
  <c r="D41" i="52"/>
  <c r="G30" i="52"/>
  <c r="F30" i="52"/>
  <c r="E30" i="52"/>
  <c r="D30" i="52"/>
  <c r="J29" i="52"/>
  <c r="G28" i="52"/>
  <c r="F28" i="52"/>
  <c r="E28" i="52"/>
  <c r="D28" i="52"/>
  <c r="G18" i="52"/>
  <c r="F18" i="52"/>
  <c r="E18" i="52"/>
  <c r="D18" i="52"/>
  <c r="F13" i="51"/>
  <c r="E13" i="51"/>
  <c r="D13" i="51"/>
  <c r="C13" i="51"/>
  <c r="F13" i="50"/>
  <c r="E13" i="50"/>
  <c r="D13" i="50"/>
  <c r="C13" i="50"/>
  <c r="C42" i="49"/>
  <c r="F35" i="49"/>
  <c r="E35" i="49"/>
  <c r="D35" i="49"/>
  <c r="C35" i="49"/>
  <c r="F24" i="49"/>
  <c r="E24" i="49"/>
  <c r="D24" i="49"/>
  <c r="C24" i="49"/>
  <c r="F13" i="49"/>
  <c r="E13" i="49"/>
  <c r="D13" i="49"/>
  <c r="C13" i="49"/>
  <c r="D459" i="52" l="1"/>
  <c r="D481" i="52"/>
  <c r="D498" i="52"/>
  <c r="D283" i="52"/>
  <c r="D492" i="52"/>
  <c r="D507" i="52"/>
  <c r="D162" i="52"/>
  <c r="F272" i="52"/>
  <c r="E272" i="52"/>
  <c r="F261" i="52"/>
  <c r="G272" i="52"/>
  <c r="D272" i="52"/>
  <c r="G162" i="52"/>
  <c r="F343" i="52"/>
  <c r="D261" i="52"/>
  <c r="F162" i="52"/>
  <c r="G261" i="52"/>
  <c r="E162" i="52"/>
  <c r="E261" i="52"/>
  <c r="D43" i="49"/>
  <c r="E343" i="52"/>
  <c r="C43" i="49"/>
  <c r="G31" i="52"/>
  <c r="E31" i="52"/>
  <c r="G343" i="52"/>
  <c r="F31" i="52"/>
  <c r="D31" i="52"/>
  <c r="F43" i="49"/>
  <c r="E442" i="52"/>
  <c r="G442" i="52"/>
  <c r="E144" i="52"/>
  <c r="F144" i="52"/>
  <c r="G144" i="52"/>
  <c r="D470" i="52"/>
  <c r="F442" i="52"/>
  <c r="J31" i="52"/>
  <c r="D343" i="52"/>
  <c r="D442" i="52"/>
  <c r="D144" i="52"/>
  <c r="D296" i="52"/>
  <c r="D354" i="52"/>
  <c r="F492" i="52"/>
  <c r="G283" i="52"/>
  <c r="E43" i="49"/>
  <c r="G508" i="52" l="1"/>
  <c r="D508" i="52"/>
  <c r="F508" i="52"/>
  <c r="E508" i="52"/>
</calcChain>
</file>

<file path=xl/sharedStrings.xml><?xml version="1.0" encoding="utf-8"?>
<sst xmlns="http://schemas.openxmlformats.org/spreadsheetml/2006/main" count="1603" uniqueCount="190">
  <si>
    <t>ADMIN. DISMISSAL ECB</t>
  </si>
  <si>
    <t>DOB-DEPT OF BUILDINGS</t>
  </si>
  <si>
    <t>846-DEPT OF PARKS</t>
  </si>
  <si>
    <t>056-POLICE DEPT</t>
  </si>
  <si>
    <t>829-SANITATION OTHERS</t>
  </si>
  <si>
    <t>055-NYPD TRANSPORT INTELL DIV</t>
  </si>
  <si>
    <t>841-DEPT OF TRANSPORTATION</t>
  </si>
  <si>
    <t>DEFECTIVE NOV</t>
  </si>
  <si>
    <t>BAR-DEP BUREAU OF ENV COMPL</t>
  </si>
  <si>
    <t>826-DEP - BUREAU OF ENV. COMP</t>
  </si>
  <si>
    <t>FIR-FIRE DEPARTMENT NYC</t>
  </si>
  <si>
    <t>816-DOH/MENTAL HEALTH</t>
  </si>
  <si>
    <t>827-DOS - ENFORCEMENT AGENTS</t>
  </si>
  <si>
    <t>828-SANITATION POLICE</t>
  </si>
  <si>
    <t>831-SANITATION RECYCLING</t>
  </si>
  <si>
    <t>96MISCELLANEOUS AGENCIES(999)</t>
  </si>
  <si>
    <t>999-MISCELLANEOUS AGENCIES</t>
  </si>
  <si>
    <t>97AGENCY CODE MISSING OR INVALID</t>
  </si>
  <si>
    <t>000-AGENCY CODE MISSING</t>
  </si>
  <si>
    <t>DEFECTIVE SERVICE</t>
  </si>
  <si>
    <t>DISPUTED OWNERSHIP</t>
  </si>
  <si>
    <t>IMPROPER PARTY CITED</t>
  </si>
  <si>
    <t>ASB-ASBESTOS CONTROL PROGRAM</t>
  </si>
  <si>
    <t>NO ECB JURISDICTION</t>
  </si>
  <si>
    <t>NO VIOL. DISMISS ON MERITS</t>
  </si>
  <si>
    <t>PROSECUTION WITHDRAWN</t>
  </si>
  <si>
    <t>WORK DONE BY PREV. OWNER</t>
  </si>
  <si>
    <t>Dismissal Reason</t>
  </si>
  <si>
    <t>Agency Group</t>
  </si>
  <si>
    <t>Issuing Agency</t>
  </si>
  <si>
    <t>Grand Total</t>
  </si>
  <si>
    <t>DOB-DEPT OF BUILDINGS Total</t>
  </si>
  <si>
    <t>826-DEP - BUREAU OF ENV. COMP Total</t>
  </si>
  <si>
    <t>ASB-ASBESTOS CONTROL PROGRAM Total</t>
  </si>
  <si>
    <t>BAR-DEP BUREAU OF ENV COMPL Total</t>
  </si>
  <si>
    <t>FIR-FIRE DEPARTMENT NYC Total</t>
  </si>
  <si>
    <t>816-DOH/MENTAL HEALTH Total</t>
  </si>
  <si>
    <t>846-DEPT OF PARKS Total</t>
  </si>
  <si>
    <t>056-POLICE DEPT Total</t>
  </si>
  <si>
    <t>827-DOS - ENFORCEMENT AGENTS Total</t>
  </si>
  <si>
    <t>828-SANITATION POLICE Total</t>
  </si>
  <si>
    <t>829-SANITATION OTHERS Total</t>
  </si>
  <si>
    <t>831-SANITATION RECYCLING Total</t>
  </si>
  <si>
    <t>055-NYPD TRANSPORT INTELL DIV Total</t>
  </si>
  <si>
    <t>841-DEPT OF TRANSPORTATION Total</t>
  </si>
  <si>
    <t>999-MISCELLANEOUS AGENCIES Total</t>
  </si>
  <si>
    <t>96MISCELLANEOUS AGENCIES(999) Total</t>
  </si>
  <si>
    <t>000-AGENCY CODE MISSING Total</t>
  </si>
  <si>
    <t>97AGENCY CODE MISSING OR INVALID Total</t>
  </si>
  <si>
    <t xml:space="preserve"> BUILDINGS(DOB)</t>
  </si>
  <si>
    <t xml:space="preserve"> BUILDINGS(DOB) Total</t>
  </si>
  <si>
    <t>Sep</t>
  </si>
  <si>
    <t>Oct</t>
  </si>
  <si>
    <t>832-SANITATION ENVR POLICE</t>
  </si>
  <si>
    <t>832-SANITATION ENVR POLICE Total</t>
  </si>
  <si>
    <t>825-DEP - BUREAU OF CUST SRV</t>
  </si>
  <si>
    <t>825-DEP - BUREAU OF CUST SRV Total</t>
  </si>
  <si>
    <t>DATA CORRECTION</t>
  </si>
  <si>
    <t>824-DEP - IWC</t>
  </si>
  <si>
    <t>824-DEP - IWC Total</t>
  </si>
  <si>
    <t>LPC-LANDMARK PRESERVATION</t>
  </si>
  <si>
    <t>LPC-LANDMARK PRESERVATION Total</t>
  </si>
  <si>
    <t>830-SANITATION PIU</t>
  </si>
  <si>
    <t>803-RIGHT TO KNOW Total</t>
  </si>
  <si>
    <t>858-DOITT Total</t>
  </si>
  <si>
    <t>830-SANITATION PIU Total</t>
  </si>
  <si>
    <t>812-VETERINARY DOHMH</t>
  </si>
  <si>
    <t>812-VETERINARY DOHMH Total</t>
  </si>
  <si>
    <t>UNASSIGNED REASON</t>
  </si>
  <si>
    <t>804-DEP - HAZARDOUS MATERIALS</t>
  </si>
  <si>
    <t>804-DEP - HAZARDOUS MATERIALS Total</t>
  </si>
  <si>
    <t>FAILURE TO PROSECUTE</t>
  </si>
  <si>
    <t>810-DEPT OF BUILDINGS 810</t>
  </si>
  <si>
    <t>810-DEPT OF BUILDINGS 810 Total</t>
  </si>
  <si>
    <t xml:space="preserve"> ENVIRONMENTAL PROTECTION(DEP)</t>
  </si>
  <si>
    <t xml:space="preserve"> FIRE(FDNY)</t>
  </si>
  <si>
    <t xml:space="preserve"> HEALTH(DOHMH)</t>
  </si>
  <si>
    <t xml:space="preserve"> LANDMARKS(LPC)</t>
  </si>
  <si>
    <t xml:space="preserve"> PARKS(DPR)</t>
  </si>
  <si>
    <t xml:space="preserve"> POLICE</t>
  </si>
  <si>
    <t xml:space="preserve"> PUBLIC TELEPHONE(DOITT)</t>
  </si>
  <si>
    <t xml:space="preserve"> SANITATION(DSNY)</t>
  </si>
  <si>
    <t xml:space="preserve"> TRANSPORTATION(DOT)</t>
  </si>
  <si>
    <t xml:space="preserve"> ENVIRONMENTAL PROTECTION(DEP) Total</t>
  </si>
  <si>
    <t xml:space="preserve"> FIRE(FDNY) Total</t>
  </si>
  <si>
    <t xml:space="preserve"> HEALTH(DOHMH) Total</t>
  </si>
  <si>
    <t xml:space="preserve"> LANDMARKS(LPC) Total</t>
  </si>
  <si>
    <t xml:space="preserve"> PARKS(DPR) Total</t>
  </si>
  <si>
    <t xml:space="preserve"> POLICE Total</t>
  </si>
  <si>
    <t xml:space="preserve"> PUBLIC TELEPHONE(DOITT) Total</t>
  </si>
  <si>
    <t xml:space="preserve"> SANITATION(DSNY) Total</t>
  </si>
  <si>
    <t xml:space="preserve"> TRANSPORTATION(DOT) Total</t>
  </si>
  <si>
    <t>985-SEAGATE POLICE</t>
  </si>
  <si>
    <t>985-SEAGATE POLICE Total</t>
  </si>
  <si>
    <t xml:space="preserve"> MARKET CASES(BIC)</t>
  </si>
  <si>
    <t xml:space="preserve"> MARKET CASES(BIC) Total</t>
  </si>
  <si>
    <t>823-FIRE DEPARTMENT 823</t>
  </si>
  <si>
    <t>823-FIRE DEPARTMENT 823 Total</t>
  </si>
  <si>
    <t>AGENCY</t>
  </si>
  <si>
    <t>Dismissals</t>
  </si>
  <si>
    <t>TLC</t>
  </si>
  <si>
    <t>Dismissed No Violation/On the Merits</t>
  </si>
  <si>
    <t>Dismissed No Jurisdiction</t>
  </si>
  <si>
    <t>Dismissed Defective Service</t>
  </si>
  <si>
    <t>Dismissed Defective Summons/charge (defective on its face)</t>
  </si>
  <si>
    <t>Dismissed - Failure to Prosecute</t>
  </si>
  <si>
    <t>Dismissed - Successfully Disputed Ownership</t>
  </si>
  <si>
    <t>Dismissed - Wrong Party Named</t>
  </si>
  <si>
    <t xml:space="preserve">Dismissed - Administrative Dismissal </t>
  </si>
  <si>
    <t>Dismissed - No Prima Facie Case</t>
  </si>
  <si>
    <t xml:space="preserve">Total Dismissed </t>
  </si>
  <si>
    <t>NYPD</t>
  </si>
  <si>
    <t>Port Authority</t>
  </si>
  <si>
    <t>Withdrawal</t>
  </si>
  <si>
    <t>DOHMH*</t>
  </si>
  <si>
    <t>*NOTE:  These numbers reflect the number of charges, not the number of summonses, dismissed.  There may be multiple charges on each summons.</t>
  </si>
  <si>
    <t>818-COOLING TWRDOHMH</t>
  </si>
  <si>
    <t>989-DEP POLICE</t>
  </si>
  <si>
    <t>989-DEP POLICE Total</t>
  </si>
  <si>
    <t>Aug</t>
  </si>
  <si>
    <t>Jul</t>
  </si>
  <si>
    <t>818-COOLING TWRDOHMH Total</t>
  </si>
  <si>
    <t>July</t>
  </si>
  <si>
    <t>998-PETER COOPER VLG STY TWN</t>
  </si>
  <si>
    <t>998-PETER COOPER VLG STY TWN Total</t>
  </si>
  <si>
    <t>NO PRIMA FACIA CASE</t>
  </si>
  <si>
    <t>WITHDRAWAL AFTER ADJUDICATE</t>
  </si>
  <si>
    <t>INTEREST OF JUSTICE</t>
  </si>
  <si>
    <t xml:space="preserve"> DOF TOBACCO</t>
  </si>
  <si>
    <t xml:space="preserve"> DOF TOBACCO Total</t>
  </si>
  <si>
    <t>837-DOF TOBACCO</t>
  </si>
  <si>
    <t>837-DOF TOBACCO Total</t>
  </si>
  <si>
    <t>802-HPD</t>
  </si>
  <si>
    <t>802-HPD Total</t>
  </si>
  <si>
    <t>822-DEP - BWSO Total</t>
  </si>
  <si>
    <t>822-DEP - BWSO</t>
  </si>
  <si>
    <t>813-VECTOR DOHMH Total</t>
  </si>
  <si>
    <t>814-BED BUGS  DOHMH</t>
  </si>
  <si>
    <t>815-PCS  DOHMH</t>
  </si>
  <si>
    <t>814-BED BUGS  DOHMH Total</t>
  </si>
  <si>
    <t>813-VECTOR  DOHMH</t>
  </si>
  <si>
    <t>815-PCS  DOHMH Total</t>
  </si>
  <si>
    <t>002-OFF OF SPECIAL ENFORCMNT</t>
  </si>
  <si>
    <t>002-OFF OF SPECIAL ENFORCMNT Total</t>
  </si>
  <si>
    <t>803-DEP RIGHT TO KNOW</t>
  </si>
  <si>
    <t>811-WATER TANK DOHMH</t>
  </si>
  <si>
    <t>811-WATER TANK DOHMH Total</t>
  </si>
  <si>
    <t>NYC-SHERIFF</t>
  </si>
  <si>
    <t>837-NYC-SHERIFF</t>
  </si>
  <si>
    <t>837-NYC-SHERIFF Total</t>
  </si>
  <si>
    <t>NYC-SHERIFF Total</t>
  </si>
  <si>
    <t>Withdrawn prior to hearing</t>
  </si>
  <si>
    <t>866-DEPT OF CONSUMER AFFAIRS Total</t>
  </si>
  <si>
    <t xml:space="preserve"> VENDOR CASES(DCA) Total</t>
  </si>
  <si>
    <t>774-BUILDINGS DEPT</t>
  </si>
  <si>
    <t>774-BUILDINGS DEPT Total</t>
  </si>
  <si>
    <t>SWP-STORM WATER PROCESSING</t>
  </si>
  <si>
    <t>SWP-STORM WATER PROCESSING - Total</t>
  </si>
  <si>
    <t>804-DEP-HAZARDOUS COMP Total</t>
  </si>
  <si>
    <t>850-MARKET CSAES(BIC) Total</t>
  </si>
  <si>
    <t>850-MARKET CSAES(BIC)</t>
  </si>
  <si>
    <t>858-PUBLIC TELEPHONE(DOITT)</t>
  </si>
  <si>
    <t>DCWP*</t>
  </si>
  <si>
    <t xml:space="preserve"> VENDOR CASES(DCWP)</t>
  </si>
  <si>
    <t>866-DEPT OF CONSUMER AND WORKER PROTECTION</t>
  </si>
  <si>
    <t>Other</t>
  </si>
  <si>
    <t>997-BATTERY PARK CITY AUTH</t>
  </si>
  <si>
    <t>997-BATTERY PARK CITY AUTH Total</t>
  </si>
  <si>
    <t>.</t>
  </si>
  <si>
    <t>833-SANITATION VENDOR ENFRCMT</t>
  </si>
  <si>
    <t>833-SANITATION VENDOR ENFRCMT Total</t>
  </si>
  <si>
    <t>834-SANITATION COMMRCL WASTE</t>
  </si>
  <si>
    <t>834-SANITATION COMMRCL WASTE TOTAL</t>
  </si>
  <si>
    <t>810-DEPT OF BUILDINGS 811</t>
  </si>
  <si>
    <t>810-DEPT OF BUILDINGS 812</t>
  </si>
  <si>
    <t>810-DEPT OF BUILDINGS 813</t>
  </si>
  <si>
    <t>810-DEPT OF BUILDINGS 814</t>
  </si>
  <si>
    <t>810-DEPT OF BUILDINGS 815</t>
  </si>
  <si>
    <t>810-DEPT OF BUILDINGS 816</t>
  </si>
  <si>
    <t>810-DEPT OF BUILDINGS 817</t>
  </si>
  <si>
    <t>810-DEPT OF BUILDINGS 818</t>
  </si>
  <si>
    <t>823-FIRE DEPARTMENT 824</t>
  </si>
  <si>
    <t>Health and Restaurant FY26 Dismissal Report</t>
  </si>
  <si>
    <t>DOHMH Grand Total</t>
  </si>
  <si>
    <t>DCWP* Grand Total</t>
  </si>
  <si>
    <t>ECB FY26 Dissal Report</t>
  </si>
  <si>
    <t>DCWP FY26 Dismissal Report</t>
  </si>
  <si>
    <t>VFH FY26 Dismissal Report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</si>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</sst>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BABAB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indexed="64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indexed="64"/>
      </right>
      <top/>
      <bottom style="thin">
        <color rgb="FFABABAB"/>
      </bottom>
      <diagonal/>
    </border>
  </borders>
  <cellStyleXfs count="11">
    <xf numFmtId="0" fontId="0" fillId="0" borderId="0"/>
    <xf numFmtId="0" fontId="9" fillId="0" borderId="0"/>
    <xf numFmtId="0" fontId="10" fillId="0" borderId="0">
      <alignment vertical="top"/>
    </xf>
    <xf numFmtId="0" fontId="6" fillId="0" borderId="0"/>
    <xf numFmtId="0" fontId="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9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1" xfId="5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/>
    <xf numFmtId="0" fontId="16" fillId="3" borderId="4" xfId="0" applyFont="1" applyFill="1" applyBorder="1"/>
    <xf numFmtId="0" fontId="16" fillId="3" borderId="5" xfId="0" applyFont="1" applyFill="1" applyBorder="1"/>
    <xf numFmtId="0" fontId="16" fillId="4" borderId="4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0" fontId="16" fillId="0" borderId="0" xfId="0" applyFont="1"/>
    <xf numFmtId="0" fontId="16" fillId="4" borderId="8" xfId="0" applyFont="1" applyFill="1" applyBorder="1"/>
    <xf numFmtId="0" fontId="16" fillId="4" borderId="9" xfId="0" applyFont="1" applyFill="1" applyBorder="1"/>
    <xf numFmtId="41" fontId="14" fillId="0" borderId="1" xfId="5" applyNumberFormat="1" applyFont="1" applyBorder="1" applyAlignment="1">
      <alignment horizontal="right" vertical="center"/>
    </xf>
    <xf numFmtId="41" fontId="14" fillId="0" borderId="1" xfId="5" applyNumberFormat="1" applyFont="1" applyFill="1" applyBorder="1" applyAlignment="1">
      <alignment horizontal="right" vertical="center"/>
    </xf>
    <xf numFmtId="41" fontId="14" fillId="0" borderId="1" xfId="8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 vertical="center"/>
    </xf>
    <xf numFmtId="0" fontId="7" fillId="4" borderId="8" xfId="0" applyFont="1" applyFill="1" applyBorder="1"/>
    <xf numFmtId="0" fontId="7" fillId="0" borderId="4" xfId="0" applyFont="1" applyBorder="1"/>
    <xf numFmtId="0" fontId="7" fillId="0" borderId="2" xfId="0" applyFont="1" applyBorder="1"/>
    <xf numFmtId="0" fontId="7" fillId="3" borderId="4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4" borderId="4" xfId="0" applyFont="1" applyFill="1" applyBorder="1"/>
    <xf numFmtId="0" fontId="7" fillId="4" borderId="6" xfId="0" applyFont="1" applyFill="1" applyBorder="1"/>
    <xf numFmtId="0" fontId="7" fillId="4" borderId="10" xfId="0" applyFont="1" applyFill="1" applyBorder="1"/>
    <xf numFmtId="0" fontId="7" fillId="2" borderId="4" xfId="0" applyFont="1" applyFill="1" applyBorder="1"/>
    <xf numFmtId="0" fontId="16" fillId="3" borderId="2" xfId="0" applyFont="1" applyFill="1" applyBorder="1"/>
    <xf numFmtId="0" fontId="7" fillId="0" borderId="7" xfId="0" applyFont="1" applyBorder="1"/>
    <xf numFmtId="0" fontId="7" fillId="0" borderId="10" xfId="0" applyFont="1" applyBorder="1"/>
    <xf numFmtId="0" fontId="7" fillId="3" borderId="10" xfId="0" applyFont="1" applyFill="1" applyBorder="1"/>
    <xf numFmtId="0" fontId="7" fillId="0" borderId="10" xfId="1" applyFont="1" applyBorder="1"/>
    <xf numFmtId="0" fontId="7" fillId="2" borderId="10" xfId="0" applyFont="1" applyFill="1" applyBorder="1"/>
    <xf numFmtId="0" fontId="16" fillId="0" borderId="10" xfId="0" applyFont="1" applyBorder="1"/>
    <xf numFmtId="0" fontId="19" fillId="0" borderId="3" xfId="0" applyFont="1" applyBorder="1"/>
    <xf numFmtId="0" fontId="11" fillId="2" borderId="1" xfId="0" applyFont="1" applyFill="1" applyBorder="1" applyAlignment="1">
      <alignment horizontal="center" vertical="center" wrapText="1"/>
    </xf>
    <xf numFmtId="41" fontId="12" fillId="5" borderId="1" xfId="8" applyNumberFormat="1" applyFont="1" applyFill="1" applyBorder="1" applyAlignment="1">
      <alignment horizontal="center" vertical="center"/>
    </xf>
    <xf numFmtId="164" fontId="12" fillId="5" borderId="1" xfId="5" applyNumberFormat="1" applyFont="1" applyFill="1" applyBorder="1" applyAlignment="1">
      <alignment horizontal="center" vertical="center" wrapText="1"/>
    </xf>
    <xf numFmtId="164" fontId="12" fillId="5" borderId="1" xfId="5" applyNumberFormat="1" applyFont="1" applyFill="1" applyBorder="1" applyAlignment="1">
      <alignment horizontal="center" vertical="center"/>
    </xf>
    <xf numFmtId="41" fontId="12" fillId="5" borderId="1" xfId="5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12" fillId="0" borderId="1" xfId="5" applyNumberFormat="1" applyFont="1" applyBorder="1" applyAlignment="1">
      <alignment horizontal="center" vertical="center" wrapText="1"/>
    </xf>
    <xf numFmtId="41" fontId="12" fillId="0" borderId="1" xfId="8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3" borderId="11" xfId="0" applyFont="1" applyFill="1" applyBorder="1"/>
    <xf numFmtId="0" fontId="12" fillId="0" borderId="0" xfId="0" quotePrefix="1" applyFont="1"/>
    <xf numFmtId="0" fontId="22" fillId="0" borderId="0" xfId="0" quotePrefix="1" applyFont="1"/>
    <xf numFmtId="0" fontId="11" fillId="6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wrapText="1"/>
    </xf>
    <xf numFmtId="41" fontId="14" fillId="6" borderId="1" xfId="5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 wrapText="1"/>
    </xf>
    <xf numFmtId="0" fontId="21" fillId="0" borderId="0" xfId="0" quotePrefix="1" applyFont="1"/>
    <xf numFmtId="0" fontId="23" fillId="0" borderId="0" xfId="0" applyFont="1"/>
    <xf numFmtId="0" fontId="16" fillId="4" borderId="2" xfId="0" applyFont="1" applyFill="1" applyBorder="1"/>
    <xf numFmtId="0" fontId="16" fillId="4" borderId="11" xfId="0" applyFont="1" applyFill="1" applyBorder="1"/>
    <xf numFmtId="0" fontId="7" fillId="4" borderId="3" xfId="0" applyFont="1" applyFill="1" applyBorder="1"/>
    <xf numFmtId="0" fontId="16" fillId="7" borderId="4" xfId="0" applyFont="1" applyFill="1" applyBorder="1"/>
    <xf numFmtId="0" fontId="16" fillId="7" borderId="5" xfId="0" applyFont="1" applyFill="1" applyBorder="1"/>
    <xf numFmtId="0" fontId="7" fillId="7" borderId="10" xfId="0" applyFont="1" applyFill="1" applyBorder="1"/>
    <xf numFmtId="0" fontId="24" fillId="0" borderId="0" xfId="0" applyFont="1"/>
    <xf numFmtId="0" fontId="7" fillId="0" borderId="12" xfId="2" applyFont="1" applyBorder="1" applyAlignment="1"/>
    <xf numFmtId="0" fontId="7" fillId="3" borderId="5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6" fillId="0" borderId="15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4" borderId="19" xfId="0" applyFont="1" applyFill="1" applyBorder="1"/>
    <xf numFmtId="0" fontId="16" fillId="4" borderId="20" xfId="0" applyFont="1" applyFill="1" applyBorder="1"/>
    <xf numFmtId="0" fontId="16" fillId="0" borderId="20" xfId="0" applyFont="1" applyBorder="1"/>
    <xf numFmtId="0" fontId="16" fillId="3" borderId="21" xfId="0" applyFont="1" applyFill="1" applyBorder="1"/>
    <xf numFmtId="0" fontId="16" fillId="3" borderId="22" xfId="0" applyFont="1" applyFill="1" applyBorder="1"/>
    <xf numFmtId="0" fontId="7" fillId="3" borderId="23" xfId="0" applyFont="1" applyFill="1" applyBorder="1"/>
    <xf numFmtId="0" fontId="16" fillId="0" borderId="16" xfId="0" applyFont="1" applyBorder="1"/>
    <xf numFmtId="0" fontId="8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14" fillId="6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2" fillId="0" borderId="0" xfId="0" applyFont="1"/>
    <xf numFmtId="1" fontId="14" fillId="0" borderId="1" xfId="5" applyNumberFormat="1" applyFont="1" applyFill="1" applyBorder="1" applyAlignment="1">
      <alignment horizontal="right" vertical="center"/>
    </xf>
    <xf numFmtId="1" fontId="14" fillId="6" borderId="1" xfId="5" applyNumberFormat="1" applyFont="1" applyFill="1" applyBorder="1" applyAlignment="1">
      <alignment horizontal="right" vertical="center"/>
    </xf>
    <xf numFmtId="41" fontId="9" fillId="0" borderId="1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1" fontId="14" fillId="0" borderId="1" xfId="5" applyNumberFormat="1" applyFont="1" applyBorder="1" applyAlignment="1">
      <alignment vertical="center" wrapText="1"/>
    </xf>
    <xf numFmtId="41" fontId="14" fillId="0" borderId="1" xfId="8" applyNumberFormat="1" applyFont="1" applyFill="1" applyBorder="1" applyAlignment="1">
      <alignment vertical="center"/>
    </xf>
    <xf numFmtId="1" fontId="14" fillId="0" borderId="1" xfId="8" applyNumberFormat="1" applyFont="1" applyFill="1" applyBorder="1" applyAlignment="1">
      <alignment vertical="center"/>
    </xf>
    <xf numFmtId="0" fontId="7" fillId="0" borderId="29" xfId="0" applyFont="1" applyBorder="1"/>
    <xf numFmtId="0" fontId="7" fillId="0" borderId="8" xfId="0" applyFont="1" applyBorder="1"/>
    <xf numFmtId="0" fontId="7" fillId="0" borderId="30" xfId="0" applyFont="1" applyBorder="1"/>
    <xf numFmtId="1" fontId="12" fillId="0" borderId="1" xfId="5" applyNumberFormat="1" applyFont="1" applyBorder="1" applyAlignment="1">
      <alignment horizontal="right" vertical="center" wrapText="1"/>
    </xf>
    <xf numFmtId="1" fontId="12" fillId="0" borderId="1" xfId="8" applyNumberFormat="1" applyFont="1" applyFill="1" applyBorder="1" applyAlignment="1">
      <alignment horizontal="right" vertical="center"/>
    </xf>
    <xf numFmtId="0" fontId="7" fillId="0" borderId="31" xfId="0" applyFont="1" applyBorder="1"/>
    <xf numFmtId="0" fontId="11" fillId="0" borderId="24" xfId="0" applyFont="1" applyBorder="1"/>
    <xf numFmtId="0" fontId="12" fillId="5" borderId="25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20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horizontal="left" vertical="center" wrapText="1"/>
    </xf>
    <xf numFmtId="0" fontId="11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164" fontId="12" fillId="5" borderId="25" xfId="5" applyNumberFormat="1" applyFont="1" applyFill="1" applyBorder="1" applyAlignment="1">
      <alignment horizontal="left" vertical="center" wrapText="1"/>
    </xf>
    <xf numFmtId="164" fontId="12" fillId="5" borderId="26" xfId="5" applyNumberFormat="1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/>
    </xf>
  </cellXfs>
  <cellStyles count="11">
    <cellStyle name="Comma" xfId="5" builtinId="3"/>
    <cellStyle name="Currency" xfId="8" builtinId="4"/>
    <cellStyle name="Normal" xfId="0" builtinId="0"/>
    <cellStyle name="Normal 2" xfId="2" xr:uid="{00000000-0005-0000-0000-000003000000}"/>
    <cellStyle name="Normal 3" xfId="1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Normal 7" xfId="7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1" defaultTableStyle="TableStyleMedium9" defaultPivotStyle="PivotStyleLight16">
    <tableStyle name="Invisible" pivot="0" table="0" count="0" xr9:uid="{CAE58D8F-3B51-4218-8991-BA4282DE2A06}"/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230302</xdr:colOff>
          <xdr:row>1</xdr:row>
          <xdr:rowOff>40821</xdr:rowOff>
        </xdr:from>
        <xdr:to>
          <xdr:col>45</xdr:col>
          <xdr:colOff>325552</xdr:colOff>
          <xdr:row>13</xdr:row>
          <xdr:rowOff>40821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64FFC9EA-82F9-41BE-86BA-33AB9DB63151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A$2:$I$13" spid="_x0000_s2533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242577" y="421821"/>
              <a:ext cx="6800850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522548</xdr:colOff>
          <xdr:row>1</xdr:row>
          <xdr:rowOff>0</xdr:rowOff>
        </xdr:from>
        <xdr:to>
          <xdr:col>40</xdr:col>
          <xdr:colOff>36773</xdr:colOff>
          <xdr:row>13</xdr:row>
          <xdr:rowOff>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425B1FB2-2F34-4621-AA8D-A46C900B7B17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A$2:$I$13" spid="_x0000_s2543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858798" y="228600"/>
              <a:ext cx="6829425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CB33-B774-4B12-BD01-147EA1E5248B}">
  <sheetPr>
    <tabColor theme="9" tint="-0.249977111117893"/>
  </sheetPr>
  <dimension ref="A1:L44"/>
  <sheetViews>
    <sheetView tabSelected="1" zoomScale="110" zoomScaleNormal="110" workbookViewId="0">
      <pane xSplit="2" ySplit="2" topLeftCell="C3" activePane="bottomRight" state="frozen"/>
      <selection activeCell="B1" sqref="B1"/>
      <selection pane="topRight" activeCell="D1" sqref="D1"/>
      <selection pane="bottomLeft" activeCell="B2" sqref="B2"/>
      <selection pane="bottomRight" activeCell="H43" sqref="H43"/>
    </sheetView>
  </sheetViews>
  <sheetFormatPr defaultRowHeight="12.75" x14ac:dyDescent="0.2"/>
  <cols>
    <col min="1" max="1" width="21.85546875" style="1" bestFit="1" customWidth="1"/>
    <col min="2" max="2" width="44.140625" style="1" customWidth="1"/>
    <col min="3" max="3" width="7.28515625" style="1" bestFit="1" customWidth="1"/>
    <col min="4" max="4" width="7.7109375" style="1" bestFit="1" customWidth="1"/>
    <col min="5" max="5" width="7.42578125" style="28" bestFit="1" customWidth="1"/>
    <col min="6" max="6" width="7.28515625" style="1" bestFit="1" customWidth="1"/>
    <col min="7" max="8" width="7.28515625" style="1" customWidth="1"/>
    <col min="9" max="9" width="13.85546875" style="27" customWidth="1"/>
    <col min="10" max="12" width="9.140625" style="1"/>
    <col min="13" max="13" width="9" style="1" customWidth="1"/>
    <col min="14" max="16384" width="9.140625" style="1"/>
  </cols>
  <sheetData>
    <row r="1" spans="1:9" ht="18" x14ac:dyDescent="0.25">
      <c r="A1" s="109" t="s">
        <v>187</v>
      </c>
      <c r="B1" s="109"/>
      <c r="C1" s="109"/>
      <c r="D1" s="109"/>
      <c r="E1" s="109"/>
      <c r="F1" s="109"/>
      <c r="G1" s="109"/>
      <c r="H1" s="109"/>
      <c r="I1" s="109"/>
    </row>
    <row r="2" spans="1:9" s="27" customFormat="1" ht="31.5" x14ac:dyDescent="0.25">
      <c r="A2" s="4" t="s">
        <v>98</v>
      </c>
      <c r="B2" s="4" t="s">
        <v>99</v>
      </c>
      <c r="C2" s="6" t="s">
        <v>120</v>
      </c>
      <c r="D2" s="6" t="s">
        <v>119</v>
      </c>
      <c r="E2" s="6" t="s">
        <v>51</v>
      </c>
      <c r="F2" s="6" t="s">
        <v>52</v>
      </c>
      <c r="G2" s="6" t="s">
        <v>188</v>
      </c>
      <c r="H2" s="6" t="s">
        <v>189</v>
      </c>
      <c r="I2" s="6" t="s">
        <v>30</v>
      </c>
    </row>
    <row r="3" spans="1:9" ht="15" x14ac:dyDescent="0.2">
      <c r="A3" s="1" t="s">
        <v>100</v>
      </c>
      <c r="B3" s="2" t="s">
        <v>101</v>
      </c>
      <c r="C3" s="97">
        <v>66</v>
      </c>
      <c r="D3" s="97">
        <v>86</v>
      </c>
      <c r="E3" s="97">
        <v>55</v>
      </c>
      <c r="F3" s="97">
        <v>91</v>
      </c>
      <c r="G3" s="97">
        <v>76</v>
      </c>
      <c r="H3" s="97">
        <v>64</v>
      </c>
      <c r="I3" s="24">
        <f>SUM(C3:H3)</f>
        <v>438</v>
      </c>
    </row>
    <row r="4" spans="1:9" ht="15" x14ac:dyDescent="0.2">
      <c r="A4" s="1" t="s">
        <v>100</v>
      </c>
      <c r="B4" s="2" t="s">
        <v>102</v>
      </c>
      <c r="C4" s="98">
        <v>0</v>
      </c>
      <c r="D4" s="98">
        <v>0</v>
      </c>
      <c r="E4" s="98">
        <v>0</v>
      </c>
      <c r="F4" s="98">
        <v>0</v>
      </c>
      <c r="G4" s="98">
        <v>1</v>
      </c>
      <c r="H4" s="98"/>
      <c r="I4" s="24">
        <f t="shared" ref="I4:I12" si="0">SUM(C4:H4)</f>
        <v>1</v>
      </c>
    </row>
    <row r="5" spans="1:9" ht="15" x14ac:dyDescent="0.2">
      <c r="A5" s="1" t="s">
        <v>100</v>
      </c>
      <c r="B5" s="2" t="s">
        <v>103</v>
      </c>
      <c r="C5" s="97">
        <v>5</v>
      </c>
      <c r="D5" s="97">
        <v>3</v>
      </c>
      <c r="E5" s="98">
        <v>0</v>
      </c>
      <c r="F5" s="98">
        <v>0</v>
      </c>
      <c r="G5" s="98">
        <v>0</v>
      </c>
      <c r="H5" s="98">
        <v>4</v>
      </c>
      <c r="I5" s="24">
        <f t="shared" si="0"/>
        <v>12</v>
      </c>
    </row>
    <row r="6" spans="1:9" ht="30" x14ac:dyDescent="0.2">
      <c r="A6" s="1" t="s">
        <v>100</v>
      </c>
      <c r="B6" s="2" t="s">
        <v>104</v>
      </c>
      <c r="C6" s="97">
        <v>89</v>
      </c>
      <c r="D6" s="97">
        <v>109</v>
      </c>
      <c r="E6" s="97">
        <v>108</v>
      </c>
      <c r="F6" s="97">
        <v>113</v>
      </c>
      <c r="G6" s="97">
        <v>93</v>
      </c>
      <c r="H6" s="97">
        <v>100</v>
      </c>
      <c r="I6" s="24">
        <f t="shared" si="0"/>
        <v>612</v>
      </c>
    </row>
    <row r="7" spans="1:9" ht="15" x14ac:dyDescent="0.2">
      <c r="A7" s="1" t="s">
        <v>100</v>
      </c>
      <c r="B7" s="2" t="s">
        <v>105</v>
      </c>
      <c r="C7" s="97">
        <v>6</v>
      </c>
      <c r="D7" s="97">
        <v>2</v>
      </c>
      <c r="E7" s="97">
        <v>2</v>
      </c>
      <c r="F7" s="97">
        <v>3</v>
      </c>
      <c r="G7" s="97">
        <v>0</v>
      </c>
      <c r="H7" s="97">
        <v>2</v>
      </c>
      <c r="I7" s="24">
        <f t="shared" si="0"/>
        <v>15</v>
      </c>
    </row>
    <row r="8" spans="1:9" ht="30" x14ac:dyDescent="0.2">
      <c r="A8" s="1" t="s">
        <v>100</v>
      </c>
      <c r="B8" s="2" t="s">
        <v>106</v>
      </c>
      <c r="C8" s="98">
        <v>0</v>
      </c>
      <c r="D8" s="97">
        <v>1</v>
      </c>
      <c r="E8" s="98">
        <v>0</v>
      </c>
      <c r="F8" s="98">
        <v>0</v>
      </c>
      <c r="G8" s="98"/>
      <c r="H8" s="98">
        <v>0</v>
      </c>
      <c r="I8" s="24">
        <f t="shared" si="0"/>
        <v>1</v>
      </c>
    </row>
    <row r="9" spans="1:9" ht="15" x14ac:dyDescent="0.2">
      <c r="A9" s="1" t="s">
        <v>100</v>
      </c>
      <c r="B9" s="3" t="s">
        <v>107</v>
      </c>
      <c r="C9" s="98">
        <v>0</v>
      </c>
      <c r="D9" s="97">
        <v>1</v>
      </c>
      <c r="E9" s="98">
        <v>0</v>
      </c>
      <c r="F9" s="98">
        <v>0</v>
      </c>
      <c r="G9" s="98">
        <v>0</v>
      </c>
      <c r="H9" s="98"/>
      <c r="I9" s="24">
        <f t="shared" si="0"/>
        <v>1</v>
      </c>
    </row>
    <row r="10" spans="1:9" ht="15" x14ac:dyDescent="0.2">
      <c r="A10" s="1" t="s">
        <v>100</v>
      </c>
      <c r="B10" s="2" t="s">
        <v>109</v>
      </c>
      <c r="C10" s="97">
        <v>107</v>
      </c>
      <c r="D10" s="97">
        <v>156</v>
      </c>
      <c r="E10" s="97">
        <v>136</v>
      </c>
      <c r="F10" s="97">
        <v>77</v>
      </c>
      <c r="G10" s="97">
        <v>93</v>
      </c>
      <c r="H10" s="97">
        <v>154</v>
      </c>
      <c r="I10" s="24">
        <f t="shared" si="0"/>
        <v>723</v>
      </c>
    </row>
    <row r="11" spans="1:9" ht="15" x14ac:dyDescent="0.2">
      <c r="A11" s="1" t="s">
        <v>100</v>
      </c>
      <c r="B11" s="55" t="s">
        <v>113</v>
      </c>
      <c r="C11" s="97">
        <v>3</v>
      </c>
      <c r="D11" s="97"/>
      <c r="E11" s="97"/>
      <c r="F11" s="97">
        <v>2</v>
      </c>
      <c r="G11" s="97">
        <v>3</v>
      </c>
      <c r="H11" s="97">
        <v>7</v>
      </c>
      <c r="I11" s="24">
        <f t="shared" si="0"/>
        <v>15</v>
      </c>
    </row>
    <row r="12" spans="1:9" ht="15" x14ac:dyDescent="0.2">
      <c r="A12" s="1" t="s">
        <v>100</v>
      </c>
      <c r="B12" s="2" t="s">
        <v>108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5">
        <f t="shared" si="0"/>
        <v>0</v>
      </c>
    </row>
    <row r="13" spans="1:9" ht="18" x14ac:dyDescent="0.25">
      <c r="A13" s="59" t="s">
        <v>100</v>
      </c>
      <c r="B13" s="60" t="s">
        <v>110</v>
      </c>
      <c r="C13" s="61">
        <f>SUM(C3:C12)</f>
        <v>276</v>
      </c>
      <c r="D13" s="61">
        <f t="shared" ref="D13:I13" si="1">SUM(D3:D12)</f>
        <v>358</v>
      </c>
      <c r="E13" s="61">
        <f t="shared" si="1"/>
        <v>301</v>
      </c>
      <c r="F13" s="61">
        <f t="shared" si="1"/>
        <v>286</v>
      </c>
      <c r="G13" s="61">
        <f t="shared" si="1"/>
        <v>266</v>
      </c>
      <c r="H13" s="61">
        <f t="shared" si="1"/>
        <v>331</v>
      </c>
      <c r="I13" s="61">
        <f t="shared" si="1"/>
        <v>1818</v>
      </c>
    </row>
    <row r="14" spans="1:9" ht="15" customHeight="1" x14ac:dyDescent="0.2">
      <c r="A14" s="1" t="s">
        <v>111</v>
      </c>
      <c r="B14" s="2" t="s">
        <v>101</v>
      </c>
      <c r="C14" s="97">
        <v>4</v>
      </c>
      <c r="D14" s="97">
        <v>1</v>
      </c>
      <c r="E14" s="98">
        <v>0</v>
      </c>
      <c r="F14" s="98">
        <v>0</v>
      </c>
      <c r="G14" s="98">
        <v>0</v>
      </c>
      <c r="H14" s="98">
        <v>1</v>
      </c>
      <c r="I14" s="95">
        <f>SUM(C14:H14)</f>
        <v>6</v>
      </c>
    </row>
    <row r="15" spans="1:9" ht="15" customHeight="1" x14ac:dyDescent="0.2">
      <c r="A15" s="1" t="s">
        <v>111</v>
      </c>
      <c r="B15" s="2" t="s">
        <v>102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5">
        <f t="shared" ref="I15:I23" si="2">SUM(C15:H15)</f>
        <v>0</v>
      </c>
    </row>
    <row r="16" spans="1:9" ht="15" customHeight="1" x14ac:dyDescent="0.2">
      <c r="A16" s="1" t="s">
        <v>111</v>
      </c>
      <c r="B16" s="2" t="s">
        <v>103</v>
      </c>
      <c r="C16" s="98">
        <v>0</v>
      </c>
      <c r="D16" s="98">
        <v>0</v>
      </c>
      <c r="E16" s="98">
        <v>0</v>
      </c>
      <c r="F16" s="97">
        <v>1</v>
      </c>
      <c r="G16" s="98">
        <v>0</v>
      </c>
      <c r="H16" s="98">
        <v>0</v>
      </c>
      <c r="I16" s="95">
        <f t="shared" si="2"/>
        <v>1</v>
      </c>
    </row>
    <row r="17" spans="1:12" ht="30" x14ac:dyDescent="0.2">
      <c r="A17" s="1" t="s">
        <v>111</v>
      </c>
      <c r="B17" s="2" t="s">
        <v>104</v>
      </c>
      <c r="C17" s="97">
        <v>11</v>
      </c>
      <c r="D17" s="97">
        <v>12</v>
      </c>
      <c r="E17" s="97">
        <v>14</v>
      </c>
      <c r="F17" s="97">
        <v>23</v>
      </c>
      <c r="G17" s="97">
        <v>10</v>
      </c>
      <c r="H17" s="97">
        <v>30</v>
      </c>
      <c r="I17" s="95">
        <f t="shared" si="2"/>
        <v>100</v>
      </c>
    </row>
    <row r="18" spans="1:12" ht="15" customHeight="1" x14ac:dyDescent="0.2">
      <c r="A18" s="1" t="s">
        <v>111</v>
      </c>
      <c r="B18" s="2" t="s">
        <v>105</v>
      </c>
      <c r="C18" s="97">
        <v>1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5">
        <f t="shared" si="2"/>
        <v>1</v>
      </c>
    </row>
    <row r="19" spans="1:12" ht="30" x14ac:dyDescent="0.2">
      <c r="A19" s="1" t="s">
        <v>111</v>
      </c>
      <c r="B19" s="2" t="s">
        <v>106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5">
        <f t="shared" si="2"/>
        <v>0</v>
      </c>
    </row>
    <row r="20" spans="1:12" ht="15" customHeight="1" x14ac:dyDescent="0.2">
      <c r="A20" s="1" t="s">
        <v>111</v>
      </c>
      <c r="B20" s="2" t="s">
        <v>107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5">
        <f t="shared" si="2"/>
        <v>0</v>
      </c>
    </row>
    <row r="21" spans="1:12" ht="15" customHeight="1" x14ac:dyDescent="0.2">
      <c r="A21" s="1" t="s">
        <v>111</v>
      </c>
      <c r="B21" s="3" t="s">
        <v>109</v>
      </c>
      <c r="C21" s="97">
        <v>1</v>
      </c>
      <c r="D21" s="97">
        <v>2</v>
      </c>
      <c r="E21" s="97">
        <v>2</v>
      </c>
      <c r="F21" s="97">
        <v>9</v>
      </c>
      <c r="G21" s="97">
        <v>1</v>
      </c>
      <c r="H21" s="97">
        <v>1</v>
      </c>
      <c r="I21" s="95">
        <f t="shared" si="2"/>
        <v>16</v>
      </c>
    </row>
    <row r="22" spans="1:12" ht="15" customHeight="1" x14ac:dyDescent="0.2">
      <c r="A22" s="1" t="s">
        <v>111</v>
      </c>
      <c r="B22" s="55" t="s">
        <v>113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5">
        <f t="shared" si="2"/>
        <v>0</v>
      </c>
    </row>
    <row r="23" spans="1:12" ht="15" customHeight="1" x14ac:dyDescent="0.2">
      <c r="A23" s="1" t="s">
        <v>111</v>
      </c>
      <c r="B23" s="2" t="s">
        <v>108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5">
        <f t="shared" si="2"/>
        <v>0</v>
      </c>
    </row>
    <row r="24" spans="1:12" ht="20.25" x14ac:dyDescent="0.3">
      <c r="A24" s="62" t="s">
        <v>111</v>
      </c>
      <c r="B24" s="60" t="s">
        <v>110</v>
      </c>
      <c r="C24" s="61">
        <f t="shared" ref="C24:I24" si="3">SUM(C14:C23)</f>
        <v>17</v>
      </c>
      <c r="D24" s="61">
        <f t="shared" si="3"/>
        <v>15</v>
      </c>
      <c r="E24" s="61">
        <f t="shared" si="3"/>
        <v>16</v>
      </c>
      <c r="F24" s="61">
        <f t="shared" si="3"/>
        <v>33</v>
      </c>
      <c r="G24" s="61">
        <f t="shared" si="3"/>
        <v>11</v>
      </c>
      <c r="H24" s="61">
        <f t="shared" si="3"/>
        <v>32</v>
      </c>
      <c r="I24" s="61">
        <f t="shared" si="3"/>
        <v>124</v>
      </c>
      <c r="L24" s="64"/>
    </row>
    <row r="25" spans="1:12" ht="15" customHeight="1" x14ac:dyDescent="0.2">
      <c r="A25" s="1" t="s">
        <v>112</v>
      </c>
      <c r="B25" s="2" t="s">
        <v>101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5">
        <f>SUM(C25:H25)</f>
        <v>0</v>
      </c>
    </row>
    <row r="26" spans="1:12" ht="15" customHeight="1" x14ac:dyDescent="0.2">
      <c r="A26" s="1" t="s">
        <v>112</v>
      </c>
      <c r="B26" s="2" t="s">
        <v>102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5">
        <f t="shared" ref="I26:I34" si="4">SUM(C26:H26)</f>
        <v>0</v>
      </c>
    </row>
    <row r="27" spans="1:12" ht="15" customHeight="1" x14ac:dyDescent="0.2">
      <c r="A27" s="1" t="s">
        <v>112</v>
      </c>
      <c r="B27" s="2" t="s">
        <v>103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5">
        <f t="shared" si="4"/>
        <v>0</v>
      </c>
      <c r="L27" s="94"/>
    </row>
    <row r="28" spans="1:12" ht="30" x14ac:dyDescent="0.2">
      <c r="A28" s="1" t="s">
        <v>112</v>
      </c>
      <c r="B28" s="2" t="s">
        <v>104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5">
        <f t="shared" si="4"/>
        <v>0</v>
      </c>
    </row>
    <row r="29" spans="1:12" ht="15" customHeight="1" x14ac:dyDescent="0.2">
      <c r="A29" s="1" t="s">
        <v>112</v>
      </c>
      <c r="B29" s="2" t="s">
        <v>105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5">
        <f t="shared" si="4"/>
        <v>0</v>
      </c>
    </row>
    <row r="30" spans="1:12" ht="30" x14ac:dyDescent="0.2">
      <c r="A30" s="1" t="s">
        <v>112</v>
      </c>
      <c r="B30" s="2" t="s">
        <v>106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5">
        <f t="shared" si="4"/>
        <v>0</v>
      </c>
    </row>
    <row r="31" spans="1:12" ht="15" customHeight="1" x14ac:dyDescent="0.2">
      <c r="A31" s="1" t="s">
        <v>112</v>
      </c>
      <c r="B31" s="2" t="s">
        <v>107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5">
        <f t="shared" si="4"/>
        <v>0</v>
      </c>
    </row>
    <row r="32" spans="1:12" ht="15" customHeight="1" x14ac:dyDescent="0.2">
      <c r="A32" s="1" t="s">
        <v>112</v>
      </c>
      <c r="B32" s="2" t="s">
        <v>109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5">
        <f t="shared" si="4"/>
        <v>0</v>
      </c>
    </row>
    <row r="33" spans="1:9" ht="15" customHeight="1" x14ac:dyDescent="0.2">
      <c r="A33" s="1" t="s">
        <v>112</v>
      </c>
      <c r="B33" s="2" t="s">
        <v>113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5">
        <f t="shared" si="4"/>
        <v>0</v>
      </c>
    </row>
    <row r="34" spans="1:9" ht="15" customHeight="1" x14ac:dyDescent="0.2">
      <c r="A34" s="1" t="s">
        <v>112</v>
      </c>
      <c r="B34" s="2" t="s">
        <v>108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5">
        <f t="shared" si="4"/>
        <v>0</v>
      </c>
    </row>
    <row r="35" spans="1:9" ht="15.75" x14ac:dyDescent="0.25">
      <c r="A35" s="63" t="s">
        <v>112</v>
      </c>
      <c r="B35" s="60" t="s">
        <v>110</v>
      </c>
      <c r="C35" s="96">
        <f t="shared" ref="C35:I35" si="5">SUM(C25:C34)</f>
        <v>0</v>
      </c>
      <c r="D35" s="96">
        <f t="shared" si="5"/>
        <v>0</v>
      </c>
      <c r="E35" s="96">
        <f t="shared" si="5"/>
        <v>0</v>
      </c>
      <c r="F35" s="96">
        <f t="shared" si="5"/>
        <v>0</v>
      </c>
      <c r="G35" s="96">
        <f t="shared" si="5"/>
        <v>0</v>
      </c>
      <c r="H35" s="96">
        <f t="shared" si="5"/>
        <v>0</v>
      </c>
      <c r="I35" s="96">
        <f t="shared" si="5"/>
        <v>0</v>
      </c>
    </row>
    <row r="36" spans="1:9" ht="15" customHeight="1" x14ac:dyDescent="0.2">
      <c r="A36" s="1" t="s">
        <v>165</v>
      </c>
      <c r="B36" s="26" t="s">
        <v>101</v>
      </c>
      <c r="C36" s="99">
        <v>6</v>
      </c>
      <c r="D36" s="99">
        <v>9</v>
      </c>
      <c r="E36" s="98">
        <v>0</v>
      </c>
      <c r="F36" s="99">
        <v>1</v>
      </c>
      <c r="G36" s="99">
        <v>4</v>
      </c>
      <c r="H36" s="99">
        <v>1</v>
      </c>
      <c r="I36" s="23">
        <f>SUM(C36:H36)</f>
        <v>21</v>
      </c>
    </row>
    <row r="37" spans="1:9" ht="15" customHeight="1" x14ac:dyDescent="0.2">
      <c r="A37" s="1" t="s">
        <v>165</v>
      </c>
      <c r="B37" s="26" t="s">
        <v>109</v>
      </c>
      <c r="C37" s="98">
        <v>0</v>
      </c>
      <c r="D37" s="99">
        <v>17</v>
      </c>
      <c r="E37" s="98">
        <v>0</v>
      </c>
      <c r="F37" s="98">
        <v>0</v>
      </c>
      <c r="G37" s="98">
        <v>0</v>
      </c>
      <c r="H37" s="98">
        <v>10</v>
      </c>
      <c r="I37" s="23">
        <f t="shared" ref="I37:I41" si="6">SUM(C37:H37)</f>
        <v>27</v>
      </c>
    </row>
    <row r="38" spans="1:9" ht="15" customHeight="1" x14ac:dyDescent="0.2">
      <c r="A38" s="1" t="s">
        <v>165</v>
      </c>
      <c r="B38" s="26" t="s">
        <v>105</v>
      </c>
      <c r="C38" s="99">
        <v>1</v>
      </c>
      <c r="D38" s="98">
        <v>0</v>
      </c>
      <c r="E38" s="98">
        <v>0</v>
      </c>
      <c r="F38" s="98">
        <v>0</v>
      </c>
      <c r="G38" s="98">
        <v>1</v>
      </c>
      <c r="H38" s="98">
        <v>0</v>
      </c>
      <c r="I38" s="23">
        <f t="shared" si="6"/>
        <v>2</v>
      </c>
    </row>
    <row r="39" spans="1:9" ht="15" customHeight="1" x14ac:dyDescent="0.2">
      <c r="A39" s="1" t="s">
        <v>165</v>
      </c>
      <c r="B39" s="26" t="s">
        <v>107</v>
      </c>
      <c r="C39" s="98">
        <v>0</v>
      </c>
      <c r="D39" s="98">
        <v>0</v>
      </c>
      <c r="E39" s="98">
        <v>0</v>
      </c>
      <c r="F39" s="99">
        <v>1</v>
      </c>
      <c r="G39" s="98">
        <v>0</v>
      </c>
      <c r="H39" s="98">
        <v>0</v>
      </c>
      <c r="I39" s="23">
        <f t="shared" si="6"/>
        <v>1</v>
      </c>
    </row>
    <row r="40" spans="1:9" ht="25.5" x14ac:dyDescent="0.2">
      <c r="A40" s="1" t="s">
        <v>165</v>
      </c>
      <c r="B40" s="93" t="s">
        <v>104</v>
      </c>
      <c r="C40" s="99">
        <v>4</v>
      </c>
      <c r="D40" s="98">
        <v>0</v>
      </c>
      <c r="E40" s="99">
        <v>2</v>
      </c>
      <c r="F40" s="98">
        <v>0</v>
      </c>
      <c r="G40" s="98">
        <v>0</v>
      </c>
      <c r="H40" s="98">
        <v>0</v>
      </c>
      <c r="I40" s="23">
        <f t="shared" si="6"/>
        <v>6</v>
      </c>
    </row>
    <row r="41" spans="1:9" ht="15" customHeight="1" x14ac:dyDescent="0.2">
      <c r="A41" s="1" t="s">
        <v>165</v>
      </c>
      <c r="B41" s="26" t="s">
        <v>103</v>
      </c>
      <c r="C41" s="98">
        <v>0</v>
      </c>
      <c r="D41" s="99">
        <v>1</v>
      </c>
      <c r="E41" s="98">
        <v>0</v>
      </c>
      <c r="F41" s="98">
        <v>0</v>
      </c>
      <c r="G41" s="98">
        <v>0</v>
      </c>
      <c r="H41" s="98">
        <v>0</v>
      </c>
      <c r="I41" s="23">
        <f t="shared" si="6"/>
        <v>1</v>
      </c>
    </row>
    <row r="42" spans="1:9" ht="18" x14ac:dyDescent="0.25">
      <c r="A42" s="92" t="s">
        <v>165</v>
      </c>
      <c r="B42" s="60" t="s">
        <v>110</v>
      </c>
      <c r="C42" s="91">
        <f>SUM(C36:C41)</f>
        <v>11</v>
      </c>
      <c r="D42" s="91">
        <f t="shared" ref="D42:I42" si="7">SUM(D36:D41)</f>
        <v>27</v>
      </c>
      <c r="E42" s="91">
        <f t="shared" si="7"/>
        <v>2</v>
      </c>
      <c r="F42" s="91">
        <f t="shared" si="7"/>
        <v>2</v>
      </c>
      <c r="G42" s="91">
        <f t="shared" si="7"/>
        <v>5</v>
      </c>
      <c r="H42" s="91">
        <f t="shared" si="7"/>
        <v>11</v>
      </c>
      <c r="I42" s="91">
        <f t="shared" si="7"/>
        <v>58</v>
      </c>
    </row>
    <row r="43" spans="1:9" ht="15.75" x14ac:dyDescent="0.2">
      <c r="A43" s="110" t="s">
        <v>30</v>
      </c>
      <c r="B43" s="111"/>
      <c r="C43" s="51">
        <f t="shared" ref="C43:I43" si="8">SUM(C13,C24,C35,C42)</f>
        <v>304</v>
      </c>
      <c r="D43" s="51">
        <f t="shared" si="8"/>
        <v>400</v>
      </c>
      <c r="E43" s="51">
        <f t="shared" si="8"/>
        <v>319</v>
      </c>
      <c r="F43" s="51">
        <f t="shared" si="8"/>
        <v>321</v>
      </c>
      <c r="G43" s="51">
        <f t="shared" si="8"/>
        <v>282</v>
      </c>
      <c r="H43" s="51">
        <f t="shared" si="8"/>
        <v>374</v>
      </c>
      <c r="I43" s="51">
        <f t="shared" si="8"/>
        <v>2000</v>
      </c>
    </row>
    <row r="44" spans="1:9" ht="14.25" customHeight="1" x14ac:dyDescent="0.2">
      <c r="A44" s="112" t="s">
        <v>115</v>
      </c>
      <c r="B44" s="112"/>
      <c r="C44" s="112"/>
      <c r="D44" s="112"/>
      <c r="E44" s="112"/>
      <c r="F44" s="112"/>
      <c r="G44" s="112"/>
      <c r="H44" s="112"/>
      <c r="I44" s="112"/>
    </row>
  </sheetData>
  <mergeCells count="3">
    <mergeCell ref="A1:I1"/>
    <mergeCell ref="A43:B43"/>
    <mergeCell ref="A44:I44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CB03-7871-4E4F-864E-304692F79DDF}">
  <sheetPr>
    <tabColor theme="9" tint="-0.249977111117893"/>
  </sheetPr>
  <dimension ref="A1:I20"/>
  <sheetViews>
    <sheetView workbookViewId="0">
      <selection activeCell="I13" sqref="I13"/>
    </sheetView>
  </sheetViews>
  <sheetFormatPr defaultRowHeight="12.75" x14ac:dyDescent="0.2"/>
  <cols>
    <col min="1" max="1" width="12.85546875" style="11" bestFit="1" customWidth="1"/>
    <col min="2" max="2" width="19.140625" style="11" bestFit="1" customWidth="1"/>
    <col min="3" max="9" width="10" style="11" customWidth="1"/>
    <col min="10" max="30" width="9.140625" style="11"/>
    <col min="31" max="31" width="8.7109375" style="11" customWidth="1"/>
    <col min="32" max="16384" width="9.140625" style="11"/>
  </cols>
  <sheetData>
    <row r="1" spans="1:9" ht="30" customHeight="1" x14ac:dyDescent="0.2">
      <c r="A1" s="114" t="s">
        <v>182</v>
      </c>
      <c r="B1" s="115"/>
      <c r="C1" s="115"/>
      <c r="D1" s="115"/>
      <c r="E1" s="115"/>
      <c r="F1" s="115"/>
      <c r="G1" s="115"/>
      <c r="H1" s="115"/>
      <c r="I1" s="115"/>
    </row>
    <row r="2" spans="1:9" s="5" customFormat="1" ht="33.75" customHeight="1" x14ac:dyDescent="0.2">
      <c r="A2" s="47" t="s">
        <v>98</v>
      </c>
      <c r="B2" s="47" t="s">
        <v>99</v>
      </c>
      <c r="C2" s="47" t="s">
        <v>122</v>
      </c>
      <c r="D2" s="47" t="s">
        <v>119</v>
      </c>
      <c r="E2" s="47" t="s">
        <v>51</v>
      </c>
      <c r="F2" s="47" t="s">
        <v>52</v>
      </c>
      <c r="G2" s="47" t="s">
        <v>188</v>
      </c>
      <c r="H2" s="47" t="s">
        <v>189</v>
      </c>
      <c r="I2" s="6" t="s">
        <v>30</v>
      </c>
    </row>
    <row r="3" spans="1:9" ht="45" x14ac:dyDescent="0.2">
      <c r="A3" s="11" t="s">
        <v>114</v>
      </c>
      <c r="B3" s="8" t="s">
        <v>101</v>
      </c>
      <c r="C3" s="10">
        <v>1130</v>
      </c>
      <c r="D3" s="10">
        <v>851</v>
      </c>
      <c r="E3" s="10">
        <v>963</v>
      </c>
      <c r="F3" s="10">
        <v>886</v>
      </c>
      <c r="G3" s="10">
        <v>817</v>
      </c>
      <c r="H3" s="10">
        <v>1082</v>
      </c>
      <c r="I3" s="53">
        <f t="shared" ref="I3:I12" si="0">SUM(C3:H3)</f>
        <v>5729</v>
      </c>
    </row>
    <row r="4" spans="1:9" ht="30" x14ac:dyDescent="0.2">
      <c r="A4" s="11" t="s">
        <v>114</v>
      </c>
      <c r="B4" s="8" t="s">
        <v>102</v>
      </c>
      <c r="C4" s="10">
        <v>1</v>
      </c>
      <c r="D4" s="10">
        <v>3</v>
      </c>
      <c r="E4" s="10">
        <v>1</v>
      </c>
      <c r="F4" s="10">
        <v>2</v>
      </c>
      <c r="G4" s="100">
        <v>0</v>
      </c>
      <c r="H4" s="100">
        <v>3</v>
      </c>
      <c r="I4" s="53">
        <f t="shared" si="0"/>
        <v>10</v>
      </c>
    </row>
    <row r="5" spans="1:9" ht="30" customHeight="1" x14ac:dyDescent="0.2">
      <c r="A5" s="11" t="s">
        <v>114</v>
      </c>
      <c r="B5" s="8" t="s">
        <v>103</v>
      </c>
      <c r="C5" s="10">
        <v>212</v>
      </c>
      <c r="D5" s="10">
        <v>115</v>
      </c>
      <c r="E5" s="10">
        <v>100</v>
      </c>
      <c r="F5" s="10">
        <v>117</v>
      </c>
      <c r="G5" s="10">
        <v>83</v>
      </c>
      <c r="H5" s="10">
        <v>83</v>
      </c>
      <c r="I5" s="53">
        <f t="shared" si="0"/>
        <v>710</v>
      </c>
    </row>
    <row r="6" spans="1:9" ht="75" x14ac:dyDescent="0.2">
      <c r="A6" s="11" t="s">
        <v>114</v>
      </c>
      <c r="B6" s="8" t="s">
        <v>104</v>
      </c>
      <c r="C6" s="10">
        <v>14</v>
      </c>
      <c r="D6" s="10">
        <v>16</v>
      </c>
      <c r="E6" s="10">
        <v>17</v>
      </c>
      <c r="F6" s="10">
        <v>5</v>
      </c>
      <c r="G6" s="10">
        <v>24</v>
      </c>
      <c r="H6" s="10">
        <v>18</v>
      </c>
      <c r="I6" s="53">
        <f t="shared" si="0"/>
        <v>94</v>
      </c>
    </row>
    <row r="7" spans="1:9" ht="45" x14ac:dyDescent="0.2">
      <c r="A7" s="11" t="s">
        <v>114</v>
      </c>
      <c r="B7" s="8" t="s">
        <v>105</v>
      </c>
      <c r="C7" s="10">
        <v>2</v>
      </c>
      <c r="D7" s="10">
        <v>2</v>
      </c>
      <c r="E7" s="10">
        <v>2</v>
      </c>
      <c r="F7" s="10">
        <v>6</v>
      </c>
      <c r="G7" s="10">
        <v>2</v>
      </c>
      <c r="H7" s="10">
        <v>1</v>
      </c>
      <c r="I7" s="53">
        <f t="shared" si="0"/>
        <v>15</v>
      </c>
    </row>
    <row r="8" spans="1:9" ht="60" x14ac:dyDescent="0.2">
      <c r="A8" s="11" t="s">
        <v>114</v>
      </c>
      <c r="B8" s="8" t="s">
        <v>106</v>
      </c>
      <c r="C8" s="10">
        <v>10</v>
      </c>
      <c r="D8" s="10">
        <v>21</v>
      </c>
      <c r="E8" s="10">
        <v>10</v>
      </c>
      <c r="F8" s="10">
        <v>11</v>
      </c>
      <c r="G8" s="10">
        <v>6</v>
      </c>
      <c r="H8" s="10">
        <v>7</v>
      </c>
      <c r="I8" s="53">
        <f t="shared" si="0"/>
        <v>65</v>
      </c>
    </row>
    <row r="9" spans="1:9" ht="45" x14ac:dyDescent="0.2">
      <c r="A9" s="11" t="s">
        <v>114</v>
      </c>
      <c r="B9" s="8" t="s">
        <v>107</v>
      </c>
      <c r="C9" s="10">
        <v>16</v>
      </c>
      <c r="D9" s="10">
        <v>20</v>
      </c>
      <c r="E9" s="10">
        <v>9</v>
      </c>
      <c r="F9" s="10">
        <v>13</v>
      </c>
      <c r="G9" s="10">
        <v>22</v>
      </c>
      <c r="H9" s="10">
        <v>13</v>
      </c>
      <c r="I9" s="53">
        <f t="shared" si="0"/>
        <v>93</v>
      </c>
    </row>
    <row r="10" spans="1:9" ht="45" x14ac:dyDescent="0.2">
      <c r="A10" s="11" t="s">
        <v>114</v>
      </c>
      <c r="B10" s="8" t="s">
        <v>109</v>
      </c>
      <c r="C10" s="10">
        <v>90</v>
      </c>
      <c r="D10" s="10">
        <v>86</v>
      </c>
      <c r="E10" s="10">
        <v>72</v>
      </c>
      <c r="F10" s="10">
        <v>84</v>
      </c>
      <c r="G10" s="10">
        <v>51</v>
      </c>
      <c r="H10" s="10">
        <v>85</v>
      </c>
      <c r="I10" s="53">
        <f t="shared" si="0"/>
        <v>468</v>
      </c>
    </row>
    <row r="11" spans="1:9" ht="32.25" customHeight="1" x14ac:dyDescent="0.2">
      <c r="A11" s="11" t="s">
        <v>114</v>
      </c>
      <c r="B11" s="8" t="s">
        <v>151</v>
      </c>
      <c r="C11" s="10">
        <v>2</v>
      </c>
      <c r="D11" s="10">
        <v>38</v>
      </c>
      <c r="E11" s="10">
        <v>11</v>
      </c>
      <c r="F11" s="10">
        <v>2</v>
      </c>
      <c r="G11" s="10">
        <v>1</v>
      </c>
      <c r="H11" s="10">
        <v>11</v>
      </c>
      <c r="I11" s="53">
        <f t="shared" si="0"/>
        <v>65</v>
      </c>
    </row>
    <row r="12" spans="1:9" ht="45" x14ac:dyDescent="0.2">
      <c r="A12" s="11" t="s">
        <v>114</v>
      </c>
      <c r="B12" s="8" t="s">
        <v>108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6">
        <f t="shared" si="0"/>
        <v>0</v>
      </c>
    </row>
    <row r="13" spans="1:9" ht="15.75" customHeight="1" x14ac:dyDescent="0.2">
      <c r="A13" s="116" t="s">
        <v>183</v>
      </c>
      <c r="B13" s="117"/>
      <c r="C13" s="49">
        <f>SUM(C3:C12)</f>
        <v>1477</v>
      </c>
      <c r="D13" s="49">
        <f>SUM(D3:D12)</f>
        <v>1152</v>
      </c>
      <c r="E13" s="50">
        <f t="shared" ref="E13:I13" si="1">SUM(E3:E12)</f>
        <v>1185</v>
      </c>
      <c r="F13" s="50">
        <f t="shared" si="1"/>
        <v>1126</v>
      </c>
      <c r="G13" s="50">
        <f t="shared" si="1"/>
        <v>1006</v>
      </c>
      <c r="H13" s="50">
        <f t="shared" si="1"/>
        <v>1303</v>
      </c>
      <c r="I13" s="50">
        <f t="shared" si="1"/>
        <v>7249</v>
      </c>
    </row>
    <row r="14" spans="1:9" ht="12.75" customHeight="1" x14ac:dyDescent="0.2">
      <c r="A14" s="113" t="s">
        <v>115</v>
      </c>
      <c r="B14" s="113"/>
      <c r="C14" s="113"/>
      <c r="D14" s="113"/>
      <c r="E14" s="113"/>
      <c r="F14" s="113"/>
      <c r="G14" s="113"/>
      <c r="H14" s="113"/>
      <c r="I14" s="113"/>
    </row>
    <row r="15" spans="1:9" ht="15.75" x14ac:dyDescent="0.25">
      <c r="A15" s="57"/>
    </row>
    <row r="17" spans="2:4" ht="45" customHeight="1" x14ac:dyDescent="0.2"/>
    <row r="20" spans="2:4" x14ac:dyDescent="0.2">
      <c r="B20" s="52"/>
      <c r="C20" s="12"/>
      <c r="D20" s="12"/>
    </row>
  </sheetData>
  <mergeCells count="3">
    <mergeCell ref="A14:I14"/>
    <mergeCell ref="A1:I1"/>
    <mergeCell ref="A13:B13"/>
  </mergeCells>
  <phoneticPr fontId="7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E984-0783-41A3-BFD2-980B738A027C}">
  <sheetPr>
    <tabColor theme="9" tint="-0.249977111117893"/>
  </sheetPr>
  <dimension ref="A1:I20"/>
  <sheetViews>
    <sheetView workbookViewId="0">
      <selection activeCell="G8" sqref="G8"/>
    </sheetView>
  </sheetViews>
  <sheetFormatPr defaultRowHeight="12.75" x14ac:dyDescent="0.2"/>
  <cols>
    <col min="1" max="1" width="12.85546875" style="11" bestFit="1" customWidth="1"/>
    <col min="2" max="2" width="19.5703125" style="11" customWidth="1"/>
    <col min="3" max="9" width="10" style="11" customWidth="1"/>
    <col min="10" max="24" width="9.140625" style="11"/>
    <col min="25" max="25" width="83" style="11" customWidth="1"/>
    <col min="26" max="16384" width="9.140625" style="11"/>
  </cols>
  <sheetData>
    <row r="1" spans="1:9" ht="18" x14ac:dyDescent="0.2">
      <c r="A1" s="118" t="s">
        <v>186</v>
      </c>
      <c r="B1" s="118"/>
      <c r="C1" s="118"/>
      <c r="D1" s="118"/>
      <c r="E1" s="118"/>
      <c r="F1" s="118"/>
      <c r="G1" s="118"/>
      <c r="H1" s="118"/>
      <c r="I1" s="118"/>
    </row>
    <row r="2" spans="1:9" s="5" customFormat="1" ht="33.75" customHeight="1" x14ac:dyDescent="0.2">
      <c r="A2" s="47" t="s">
        <v>98</v>
      </c>
      <c r="B2" s="47" t="s">
        <v>99</v>
      </c>
      <c r="C2" s="47" t="s">
        <v>122</v>
      </c>
      <c r="D2" s="47" t="s">
        <v>119</v>
      </c>
      <c r="E2" s="47" t="s">
        <v>51</v>
      </c>
      <c r="F2" s="47" t="s">
        <v>52</v>
      </c>
      <c r="G2" s="47" t="s">
        <v>188</v>
      </c>
      <c r="H2" s="47" t="s">
        <v>189</v>
      </c>
      <c r="I2" s="6" t="s">
        <v>30</v>
      </c>
    </row>
    <row r="3" spans="1:9" ht="45" x14ac:dyDescent="0.2">
      <c r="A3" s="25" t="s">
        <v>162</v>
      </c>
      <c r="B3" s="8" t="s">
        <v>101</v>
      </c>
      <c r="C3" s="101">
        <v>11</v>
      </c>
      <c r="D3" s="101">
        <v>11</v>
      </c>
      <c r="E3" s="101">
        <v>8</v>
      </c>
      <c r="F3" s="101">
        <v>14</v>
      </c>
      <c r="G3" s="101">
        <v>8</v>
      </c>
      <c r="H3" s="101">
        <v>10</v>
      </c>
      <c r="I3" s="54">
        <f>SUM(C3:H3)</f>
        <v>62</v>
      </c>
    </row>
    <row r="4" spans="1:9" ht="30" x14ac:dyDescent="0.2">
      <c r="A4" s="25" t="s">
        <v>162</v>
      </c>
      <c r="B4" s="8" t="s">
        <v>102</v>
      </c>
      <c r="C4" s="102">
        <v>0</v>
      </c>
      <c r="D4" s="101">
        <v>1</v>
      </c>
      <c r="E4" s="101">
        <v>4</v>
      </c>
      <c r="F4" s="102">
        <v>0</v>
      </c>
      <c r="G4" s="102">
        <v>0</v>
      </c>
      <c r="H4" s="102">
        <v>3</v>
      </c>
      <c r="I4" s="54">
        <f t="shared" ref="I4:I12" si="0">SUM(C4:H4)</f>
        <v>8</v>
      </c>
    </row>
    <row r="5" spans="1:9" ht="30" x14ac:dyDescent="0.2">
      <c r="A5" s="25" t="s">
        <v>162</v>
      </c>
      <c r="B5" s="8" t="s">
        <v>103</v>
      </c>
      <c r="C5" s="102">
        <v>0</v>
      </c>
      <c r="D5" s="102">
        <v>0</v>
      </c>
      <c r="E5" s="101">
        <v>6</v>
      </c>
      <c r="F5" s="101">
        <v>6</v>
      </c>
      <c r="G5" s="101">
        <v>3</v>
      </c>
      <c r="H5" s="101"/>
      <c r="I5" s="54">
        <f t="shared" si="0"/>
        <v>15</v>
      </c>
    </row>
    <row r="6" spans="1:9" ht="75" x14ac:dyDescent="0.2">
      <c r="A6" s="25" t="s">
        <v>162</v>
      </c>
      <c r="B6" s="8" t="s">
        <v>104</v>
      </c>
      <c r="C6" s="101">
        <v>1</v>
      </c>
      <c r="D6" s="101">
        <v>8</v>
      </c>
      <c r="E6" s="102">
        <v>0</v>
      </c>
      <c r="F6" s="102">
        <v>0</v>
      </c>
      <c r="G6" s="102">
        <v>0</v>
      </c>
      <c r="H6" s="102">
        <v>6</v>
      </c>
      <c r="I6" s="54">
        <f t="shared" si="0"/>
        <v>15</v>
      </c>
    </row>
    <row r="7" spans="1:9" ht="45" x14ac:dyDescent="0.2">
      <c r="A7" s="25" t="s">
        <v>162</v>
      </c>
      <c r="B7" s="8" t="s">
        <v>105</v>
      </c>
      <c r="C7" s="101">
        <v>9</v>
      </c>
      <c r="D7" s="101">
        <v>84</v>
      </c>
      <c r="E7" s="101">
        <v>140</v>
      </c>
      <c r="F7" s="101">
        <v>170</v>
      </c>
      <c r="G7" s="101">
        <v>97</v>
      </c>
      <c r="H7" s="101">
        <v>43</v>
      </c>
      <c r="I7" s="54">
        <f t="shared" si="0"/>
        <v>543</v>
      </c>
    </row>
    <row r="8" spans="1:9" ht="60" x14ac:dyDescent="0.2">
      <c r="A8" s="25" t="s">
        <v>162</v>
      </c>
      <c r="B8" s="8" t="s">
        <v>106</v>
      </c>
      <c r="C8" s="102">
        <v>0</v>
      </c>
      <c r="D8" s="101">
        <v>6</v>
      </c>
      <c r="E8" s="102">
        <v>0</v>
      </c>
      <c r="F8" s="102">
        <v>0</v>
      </c>
      <c r="G8" s="102">
        <v>0</v>
      </c>
      <c r="H8" s="102">
        <v>0</v>
      </c>
      <c r="I8" s="54">
        <f t="shared" si="0"/>
        <v>6</v>
      </c>
    </row>
    <row r="9" spans="1:9" ht="45" x14ac:dyDescent="0.2">
      <c r="A9" s="25" t="s">
        <v>162</v>
      </c>
      <c r="B9" s="9" t="s">
        <v>107</v>
      </c>
      <c r="C9" s="102">
        <v>0</v>
      </c>
      <c r="D9" s="101">
        <v>8</v>
      </c>
      <c r="E9" s="102">
        <v>0</v>
      </c>
      <c r="F9" s="101">
        <v>12</v>
      </c>
      <c r="G9" s="102">
        <v>0</v>
      </c>
      <c r="H9" s="102">
        <v>0</v>
      </c>
      <c r="I9" s="54">
        <f t="shared" si="0"/>
        <v>20</v>
      </c>
    </row>
    <row r="10" spans="1:9" ht="45" x14ac:dyDescent="0.2">
      <c r="A10" s="25" t="s">
        <v>162</v>
      </c>
      <c r="B10" s="8" t="s">
        <v>109</v>
      </c>
      <c r="C10" s="101">
        <v>2</v>
      </c>
      <c r="D10" s="102">
        <v>0</v>
      </c>
      <c r="E10" s="102">
        <v>0</v>
      </c>
      <c r="F10" s="102">
        <v>0</v>
      </c>
      <c r="G10" s="102">
        <v>0</v>
      </c>
      <c r="H10" s="102">
        <v>2</v>
      </c>
      <c r="I10" s="54">
        <f t="shared" si="0"/>
        <v>4</v>
      </c>
    </row>
    <row r="11" spans="1:9" ht="32.25" customHeight="1" x14ac:dyDescent="0.2">
      <c r="A11" s="25" t="s">
        <v>162</v>
      </c>
      <c r="B11" s="8" t="s">
        <v>151</v>
      </c>
      <c r="C11" s="101">
        <v>59</v>
      </c>
      <c r="D11" s="101">
        <v>32</v>
      </c>
      <c r="E11" s="101">
        <v>46</v>
      </c>
      <c r="F11" s="101">
        <v>76</v>
      </c>
      <c r="G11" s="101">
        <v>27</v>
      </c>
      <c r="H11" s="101">
        <v>27</v>
      </c>
      <c r="I11" s="54">
        <f t="shared" si="0"/>
        <v>267</v>
      </c>
    </row>
    <row r="12" spans="1:9" ht="45" x14ac:dyDescent="0.2">
      <c r="A12" s="25" t="s">
        <v>162</v>
      </c>
      <c r="B12" s="8" t="s">
        <v>108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7">
        <f t="shared" si="0"/>
        <v>0</v>
      </c>
    </row>
    <row r="13" spans="1:9" ht="15.75" customHeight="1" x14ac:dyDescent="0.2">
      <c r="A13" s="110" t="s">
        <v>184</v>
      </c>
      <c r="B13" s="111"/>
      <c r="C13" s="48">
        <f>SUM(C3:C12)</f>
        <v>82</v>
      </c>
      <c r="D13" s="48">
        <f>SUM(D3:D12)</f>
        <v>150</v>
      </c>
      <c r="E13" s="48">
        <f t="shared" ref="E13:I13" si="1">SUM(E3:E12)</f>
        <v>204</v>
      </c>
      <c r="F13" s="48">
        <f t="shared" si="1"/>
        <v>278</v>
      </c>
      <c r="G13" s="48">
        <f t="shared" si="1"/>
        <v>135</v>
      </c>
      <c r="H13" s="48">
        <f t="shared" si="1"/>
        <v>91</v>
      </c>
      <c r="I13" s="48">
        <f t="shared" si="1"/>
        <v>940</v>
      </c>
    </row>
    <row r="14" spans="1:9" ht="12.75" customHeight="1" x14ac:dyDescent="0.2">
      <c r="A14" s="119" t="s">
        <v>115</v>
      </c>
      <c r="B14" s="119"/>
      <c r="C14" s="119"/>
      <c r="D14" s="119"/>
      <c r="E14" s="119"/>
      <c r="F14" s="119"/>
      <c r="G14" s="119"/>
      <c r="H14" s="119"/>
      <c r="I14" s="119"/>
    </row>
    <row r="15" spans="1:9" ht="15.75" x14ac:dyDescent="0.25">
      <c r="A15" s="57"/>
    </row>
    <row r="16" spans="1:9" ht="44.25" customHeight="1" x14ac:dyDescent="0.2"/>
    <row r="20" spans="2:4" x14ac:dyDescent="0.2">
      <c r="B20" s="12"/>
      <c r="C20" s="12"/>
      <c r="D20" s="12"/>
    </row>
  </sheetData>
  <mergeCells count="3">
    <mergeCell ref="A13:B13"/>
    <mergeCell ref="A1:I1"/>
    <mergeCell ref="A14:I14"/>
  </mergeCells>
  <phoneticPr fontId="7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24C0-7E45-49A1-BB3A-A5F60CF3814C}">
  <sheetPr>
    <tabColor theme="9" tint="-0.249977111117893"/>
  </sheetPr>
  <dimension ref="A1:Q512"/>
  <sheetViews>
    <sheetView zoomScale="110" zoomScaleNormal="110" workbookViewId="0">
      <pane xSplit="3" ySplit="2" topLeftCell="D234" activePane="bottomRight" state="frozen"/>
      <selection activeCell="B1" sqref="B1"/>
      <selection pane="topRight" activeCell="E1" sqref="E1"/>
      <selection pane="bottomLeft" activeCell="B9" sqref="B9"/>
      <selection pane="bottomRight" activeCell="M313" sqref="M313"/>
    </sheetView>
  </sheetViews>
  <sheetFormatPr defaultRowHeight="11.25" x14ac:dyDescent="0.2"/>
  <cols>
    <col min="1" max="1" width="35" style="7" bestFit="1" customWidth="1"/>
    <col min="2" max="2" width="35.140625" style="7" customWidth="1"/>
    <col min="3" max="3" width="26.85546875" style="7" customWidth="1"/>
    <col min="4" max="4" width="5.28515625" style="7" bestFit="1" customWidth="1"/>
    <col min="5" max="5" width="4.85546875" style="7" bestFit="1" customWidth="1"/>
    <col min="6" max="7" width="5.28515625" style="7" bestFit="1" customWidth="1"/>
    <col min="8" max="9" width="5.28515625" style="7" customWidth="1"/>
    <col min="10" max="10" width="12.5703125" style="7" bestFit="1" customWidth="1"/>
    <col min="11" max="11" width="4.7109375" style="7" customWidth="1"/>
    <col min="12" max="12" width="2" style="7" customWidth="1"/>
    <col min="13" max="20" width="9.140625" style="7"/>
    <col min="21" max="21" width="9.42578125" style="7" customWidth="1"/>
    <col min="22" max="16384" width="9.140625" style="7"/>
  </cols>
  <sheetData>
    <row r="1" spans="1:17" ht="18" x14ac:dyDescent="0.25">
      <c r="A1" s="120" t="s">
        <v>185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7" ht="13.5" customHeight="1" x14ac:dyDescent="0.2">
      <c r="A2" s="89" t="s">
        <v>28</v>
      </c>
      <c r="B2" s="90" t="s">
        <v>29</v>
      </c>
      <c r="C2" s="90" t="s">
        <v>27</v>
      </c>
      <c r="D2" s="90" t="s">
        <v>120</v>
      </c>
      <c r="E2" s="90" t="s">
        <v>119</v>
      </c>
      <c r="F2" s="90" t="s">
        <v>51</v>
      </c>
      <c r="G2" s="90" t="s">
        <v>52</v>
      </c>
      <c r="H2" s="90" t="s">
        <v>188</v>
      </c>
      <c r="I2" s="89" t="s">
        <v>189</v>
      </c>
      <c r="J2" s="89" t="s">
        <v>30</v>
      </c>
    </row>
    <row r="3" spans="1:17" x14ac:dyDescent="0.2">
      <c r="A3" s="13" t="s">
        <v>49</v>
      </c>
      <c r="B3" s="13" t="s">
        <v>1</v>
      </c>
      <c r="C3" s="45" t="s">
        <v>0</v>
      </c>
      <c r="D3" s="41">
        <v>3</v>
      </c>
      <c r="E3" s="41">
        <v>2</v>
      </c>
      <c r="F3" s="41">
        <v>20</v>
      </c>
      <c r="G3" s="41">
        <v>22</v>
      </c>
      <c r="H3" s="41">
        <v>15</v>
      </c>
      <c r="I3" s="41">
        <v>3</v>
      </c>
      <c r="J3" s="41">
        <f>SUM(D3:I3)</f>
        <v>65</v>
      </c>
    </row>
    <row r="4" spans="1:17" x14ac:dyDescent="0.2">
      <c r="A4" s="13" t="s">
        <v>49</v>
      </c>
      <c r="B4" s="13" t="s">
        <v>1</v>
      </c>
      <c r="C4" s="41" t="s">
        <v>7</v>
      </c>
      <c r="D4" s="41">
        <v>24</v>
      </c>
      <c r="E4" s="41">
        <v>33</v>
      </c>
      <c r="F4" s="41">
        <v>23</v>
      </c>
      <c r="G4" s="41">
        <v>39</v>
      </c>
      <c r="H4" s="41">
        <v>13</v>
      </c>
      <c r="I4" s="41">
        <v>31</v>
      </c>
      <c r="J4" s="41">
        <f t="shared" ref="J4:J17" si="0">SUM(D4:I4)</f>
        <v>163</v>
      </c>
    </row>
    <row r="5" spans="1:17" ht="12.75" customHeight="1" x14ac:dyDescent="0.2">
      <c r="A5" s="13" t="s">
        <v>49</v>
      </c>
      <c r="B5" s="13" t="s">
        <v>1</v>
      </c>
      <c r="C5" s="45" t="s">
        <v>19</v>
      </c>
      <c r="D5" s="41">
        <v>88</v>
      </c>
      <c r="E5" s="41">
        <v>69</v>
      </c>
      <c r="F5" s="41">
        <v>90</v>
      </c>
      <c r="G5" s="41">
        <v>69</v>
      </c>
      <c r="H5" s="41">
        <v>56</v>
      </c>
      <c r="I5" s="41">
        <v>75</v>
      </c>
      <c r="J5" s="41">
        <f t="shared" si="0"/>
        <v>447</v>
      </c>
    </row>
    <row r="6" spans="1:17" x14ac:dyDescent="0.2">
      <c r="A6" s="13" t="s">
        <v>49</v>
      </c>
      <c r="B6" s="13" t="s">
        <v>1</v>
      </c>
      <c r="C6" s="41" t="s">
        <v>20</v>
      </c>
      <c r="D6" s="41">
        <v>11</v>
      </c>
      <c r="E6" s="41">
        <v>15</v>
      </c>
      <c r="F6" s="41">
        <v>39</v>
      </c>
      <c r="G6" s="41">
        <v>11</v>
      </c>
      <c r="H6" s="41">
        <v>6</v>
      </c>
      <c r="I6" s="41">
        <v>15</v>
      </c>
      <c r="J6" s="41">
        <f t="shared" si="0"/>
        <v>97</v>
      </c>
    </row>
    <row r="7" spans="1:17" x14ac:dyDescent="0.2">
      <c r="A7" s="13" t="s">
        <v>49</v>
      </c>
      <c r="B7" s="13" t="s">
        <v>1</v>
      </c>
      <c r="C7" s="45" t="s">
        <v>21</v>
      </c>
      <c r="D7" s="41">
        <v>58</v>
      </c>
      <c r="E7" s="41">
        <v>71</v>
      </c>
      <c r="F7" s="41">
        <v>40</v>
      </c>
      <c r="G7" s="41">
        <v>37</v>
      </c>
      <c r="H7" s="41">
        <v>58</v>
      </c>
      <c r="I7" s="41">
        <v>64</v>
      </c>
      <c r="J7" s="41">
        <f t="shared" si="0"/>
        <v>328</v>
      </c>
    </row>
    <row r="8" spans="1:17" x14ac:dyDescent="0.2">
      <c r="A8" s="13" t="s">
        <v>49</v>
      </c>
      <c r="B8" s="13" t="s">
        <v>1</v>
      </c>
      <c r="C8" s="41" t="s">
        <v>23</v>
      </c>
      <c r="D8" s="41">
        <v>2</v>
      </c>
      <c r="E8" s="41">
        <v>1</v>
      </c>
      <c r="F8" s="41">
        <v>1</v>
      </c>
      <c r="G8" s="41">
        <v>2</v>
      </c>
      <c r="H8" s="41">
        <v>8</v>
      </c>
      <c r="I8" s="41">
        <v>5</v>
      </c>
      <c r="J8" s="41">
        <f t="shared" si="0"/>
        <v>19</v>
      </c>
      <c r="O8" s="72"/>
      <c r="P8" s="72"/>
      <c r="Q8" s="72"/>
    </row>
    <row r="9" spans="1:17" x14ac:dyDescent="0.2">
      <c r="A9" s="13" t="s">
        <v>49</v>
      </c>
      <c r="B9" s="13" t="s">
        <v>1</v>
      </c>
      <c r="C9" s="45" t="s">
        <v>24</v>
      </c>
      <c r="D9" s="41">
        <v>405</v>
      </c>
      <c r="E9" s="41">
        <v>310</v>
      </c>
      <c r="F9" s="41">
        <v>337</v>
      </c>
      <c r="G9" s="41">
        <v>345</v>
      </c>
      <c r="H9" s="41">
        <v>317</v>
      </c>
      <c r="I9" s="41">
        <v>499</v>
      </c>
      <c r="J9" s="41">
        <f t="shared" si="0"/>
        <v>2213</v>
      </c>
    </row>
    <row r="10" spans="1:17" x14ac:dyDescent="0.2">
      <c r="A10" s="13" t="s">
        <v>49</v>
      </c>
      <c r="B10" s="13" t="s">
        <v>1</v>
      </c>
      <c r="C10" s="45" t="s">
        <v>25</v>
      </c>
      <c r="D10" s="41">
        <v>95</v>
      </c>
      <c r="E10" s="41">
        <v>46</v>
      </c>
      <c r="F10" s="41">
        <v>35</v>
      </c>
      <c r="G10" s="41">
        <v>28</v>
      </c>
      <c r="H10" s="41">
        <v>33</v>
      </c>
      <c r="I10" s="41">
        <v>86</v>
      </c>
      <c r="J10" s="41">
        <f t="shared" si="0"/>
        <v>323</v>
      </c>
    </row>
    <row r="11" spans="1:17" x14ac:dyDescent="0.2">
      <c r="A11" s="13" t="s">
        <v>49</v>
      </c>
      <c r="B11" s="13" t="s">
        <v>1</v>
      </c>
      <c r="C11" s="45" t="s">
        <v>68</v>
      </c>
      <c r="D11" s="41">
        <v>0</v>
      </c>
      <c r="E11" s="41">
        <v>2</v>
      </c>
      <c r="F11" s="41">
        <v>0</v>
      </c>
      <c r="G11" s="41">
        <v>0</v>
      </c>
      <c r="H11" s="41">
        <v>1</v>
      </c>
      <c r="I11" s="41">
        <v>1</v>
      </c>
      <c r="J11" s="41">
        <f t="shared" si="0"/>
        <v>4</v>
      </c>
    </row>
    <row r="12" spans="1:17" x14ac:dyDescent="0.2">
      <c r="A12" s="13" t="s">
        <v>49</v>
      </c>
      <c r="B12" s="13" t="s">
        <v>1</v>
      </c>
      <c r="C12" s="45" t="s">
        <v>26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f t="shared" si="0"/>
        <v>0</v>
      </c>
    </row>
    <row r="13" spans="1:17" x14ac:dyDescent="0.2">
      <c r="A13" s="13" t="s">
        <v>49</v>
      </c>
      <c r="B13" s="13" t="s">
        <v>1</v>
      </c>
      <c r="C13" s="45" t="s">
        <v>57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f t="shared" si="0"/>
        <v>0</v>
      </c>
    </row>
    <row r="14" spans="1:17" x14ac:dyDescent="0.2">
      <c r="A14" s="13" t="s">
        <v>49</v>
      </c>
      <c r="B14" s="13" t="s">
        <v>1</v>
      </c>
      <c r="C14" s="41" t="s">
        <v>71</v>
      </c>
      <c r="D14" s="41">
        <v>8</v>
      </c>
      <c r="E14" s="41">
        <v>12</v>
      </c>
      <c r="F14" s="41">
        <v>7</v>
      </c>
      <c r="G14" s="41">
        <v>8</v>
      </c>
      <c r="H14" s="41">
        <v>18</v>
      </c>
      <c r="I14" s="41">
        <v>30</v>
      </c>
      <c r="J14" s="41">
        <f t="shared" si="0"/>
        <v>83</v>
      </c>
    </row>
    <row r="15" spans="1:17" x14ac:dyDescent="0.2">
      <c r="A15" s="13" t="s">
        <v>49</v>
      </c>
      <c r="B15" s="13" t="s">
        <v>1</v>
      </c>
      <c r="C15" s="45" t="s">
        <v>125</v>
      </c>
      <c r="D15" s="41">
        <v>39</v>
      </c>
      <c r="E15" s="41">
        <v>35</v>
      </c>
      <c r="F15" s="41">
        <v>47</v>
      </c>
      <c r="G15" s="41">
        <v>30</v>
      </c>
      <c r="H15" s="41">
        <v>30</v>
      </c>
      <c r="I15" s="41">
        <v>42</v>
      </c>
      <c r="J15" s="41">
        <f t="shared" si="0"/>
        <v>223</v>
      </c>
    </row>
    <row r="16" spans="1:17" x14ac:dyDescent="0.2">
      <c r="A16" s="13" t="s">
        <v>49</v>
      </c>
      <c r="B16" s="13" t="s">
        <v>1</v>
      </c>
      <c r="C16" s="45" t="s">
        <v>126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f t="shared" si="0"/>
        <v>0</v>
      </c>
    </row>
    <row r="17" spans="1:10" x14ac:dyDescent="0.2">
      <c r="A17" s="13" t="s">
        <v>49</v>
      </c>
      <c r="B17" s="13" t="s">
        <v>1</v>
      </c>
      <c r="C17" s="45" t="s">
        <v>127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f t="shared" si="0"/>
        <v>0</v>
      </c>
    </row>
    <row r="18" spans="1:10" x14ac:dyDescent="0.2">
      <c r="A18" s="13" t="s">
        <v>49</v>
      </c>
      <c r="B18" s="15" t="s">
        <v>31</v>
      </c>
      <c r="C18" s="16"/>
      <c r="D18" s="42">
        <f>SUM(D3:D17)</f>
        <v>733</v>
      </c>
      <c r="E18" s="42">
        <f t="shared" ref="E18:J18" si="1">SUM(E3:E17)</f>
        <v>596</v>
      </c>
      <c r="F18" s="42">
        <f t="shared" si="1"/>
        <v>639</v>
      </c>
      <c r="G18" s="42">
        <f t="shared" si="1"/>
        <v>591</v>
      </c>
      <c r="H18" s="42">
        <f t="shared" si="1"/>
        <v>555</v>
      </c>
      <c r="I18" s="42">
        <f t="shared" si="1"/>
        <v>851</v>
      </c>
      <c r="J18" s="42">
        <f t="shared" si="1"/>
        <v>3965</v>
      </c>
    </row>
    <row r="19" spans="1:10" x14ac:dyDescent="0.2">
      <c r="A19" s="13" t="s">
        <v>49</v>
      </c>
      <c r="B19" s="13" t="s">
        <v>72</v>
      </c>
      <c r="C19" s="45" t="s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f>SUM(D19:I19)</f>
        <v>0</v>
      </c>
    </row>
    <row r="20" spans="1:10" ht="12" customHeight="1" x14ac:dyDescent="0.2">
      <c r="A20" s="13" t="s">
        <v>49</v>
      </c>
      <c r="B20" s="13" t="s">
        <v>173</v>
      </c>
      <c r="C20" s="41" t="s">
        <v>21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f t="shared" ref="J20:J27" si="2">SUM(D20:I20)</f>
        <v>0</v>
      </c>
    </row>
    <row r="21" spans="1:10" x14ac:dyDescent="0.2">
      <c r="A21" s="13" t="s">
        <v>49</v>
      </c>
      <c r="B21" s="13" t="s">
        <v>174</v>
      </c>
      <c r="C21" s="41" t="s">
        <v>7</v>
      </c>
      <c r="D21" s="41">
        <v>0</v>
      </c>
      <c r="E21" s="41">
        <v>0</v>
      </c>
      <c r="F21" s="41">
        <v>0</v>
      </c>
      <c r="G21" s="41">
        <v>1</v>
      </c>
      <c r="H21" s="41">
        <v>0</v>
      </c>
      <c r="I21" s="41">
        <v>1</v>
      </c>
      <c r="J21" s="41">
        <f t="shared" si="2"/>
        <v>2</v>
      </c>
    </row>
    <row r="22" spans="1:10" ht="10.5" customHeight="1" x14ac:dyDescent="0.2">
      <c r="A22" s="13" t="s">
        <v>49</v>
      </c>
      <c r="B22" s="13" t="s">
        <v>175</v>
      </c>
      <c r="C22" s="45" t="s">
        <v>19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f t="shared" si="2"/>
        <v>0</v>
      </c>
    </row>
    <row r="23" spans="1:10" x14ac:dyDescent="0.2">
      <c r="A23" s="13" t="s">
        <v>49</v>
      </c>
      <c r="B23" s="13" t="s">
        <v>176</v>
      </c>
      <c r="C23" s="41" t="s">
        <v>125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f t="shared" si="2"/>
        <v>0</v>
      </c>
    </row>
    <row r="24" spans="1:10" x14ac:dyDescent="0.2">
      <c r="A24" s="13" t="s">
        <v>49</v>
      </c>
      <c r="B24" s="13" t="s">
        <v>177</v>
      </c>
      <c r="C24" s="41" t="s">
        <v>71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f t="shared" si="2"/>
        <v>0</v>
      </c>
    </row>
    <row r="25" spans="1:10" x14ac:dyDescent="0.2">
      <c r="A25" s="13" t="s">
        <v>49</v>
      </c>
      <c r="B25" s="13" t="s">
        <v>178</v>
      </c>
      <c r="C25" s="41" t="s">
        <v>23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f t="shared" si="2"/>
        <v>0</v>
      </c>
    </row>
    <row r="26" spans="1:10" x14ac:dyDescent="0.2">
      <c r="A26" s="13" t="s">
        <v>49</v>
      </c>
      <c r="B26" s="13" t="s">
        <v>179</v>
      </c>
      <c r="C26" s="45" t="s">
        <v>24</v>
      </c>
      <c r="D26" s="41">
        <v>1</v>
      </c>
      <c r="E26" s="41">
        <v>2</v>
      </c>
      <c r="F26" s="41">
        <v>0</v>
      </c>
      <c r="G26" s="41">
        <v>1</v>
      </c>
      <c r="H26" s="41">
        <v>0</v>
      </c>
      <c r="I26" s="41">
        <v>0</v>
      </c>
      <c r="J26" s="41">
        <f t="shared" si="2"/>
        <v>4</v>
      </c>
    </row>
    <row r="27" spans="1:10" x14ac:dyDescent="0.2">
      <c r="A27" s="13" t="s">
        <v>49</v>
      </c>
      <c r="B27" s="13" t="s">
        <v>180</v>
      </c>
      <c r="C27" s="41" t="s">
        <v>20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f t="shared" si="2"/>
        <v>0</v>
      </c>
    </row>
    <row r="28" spans="1:10" x14ac:dyDescent="0.2">
      <c r="A28" s="13" t="s">
        <v>49</v>
      </c>
      <c r="B28" s="15" t="s">
        <v>73</v>
      </c>
      <c r="C28" s="16"/>
      <c r="D28" s="42">
        <f t="shared" ref="D28:J28" si="3">SUM(D19:D27)</f>
        <v>1</v>
      </c>
      <c r="E28" s="42">
        <f t="shared" si="3"/>
        <v>2</v>
      </c>
      <c r="F28" s="42">
        <f t="shared" si="3"/>
        <v>0</v>
      </c>
      <c r="G28" s="42">
        <f t="shared" si="3"/>
        <v>2</v>
      </c>
      <c r="H28" s="42">
        <f t="shared" si="3"/>
        <v>0</v>
      </c>
      <c r="I28" s="42">
        <f t="shared" si="3"/>
        <v>1</v>
      </c>
      <c r="J28" s="42">
        <f t="shared" si="3"/>
        <v>6</v>
      </c>
    </row>
    <row r="29" spans="1:10" x14ac:dyDescent="0.2">
      <c r="A29" s="13" t="s">
        <v>49</v>
      </c>
      <c r="B29" s="13" t="s">
        <v>154</v>
      </c>
      <c r="C29" s="45" t="s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f t="shared" ref="J29" si="4">SUM(D29:G29)</f>
        <v>0</v>
      </c>
    </row>
    <row r="30" spans="1:10" x14ac:dyDescent="0.2">
      <c r="A30" s="13" t="s">
        <v>49</v>
      </c>
      <c r="B30" s="33" t="s">
        <v>155</v>
      </c>
      <c r="C30" s="16"/>
      <c r="D30" s="42">
        <f>SUM(D29)</f>
        <v>0</v>
      </c>
      <c r="E30" s="42">
        <f t="shared" ref="E30:J30" si="5">SUM(E29)</f>
        <v>0</v>
      </c>
      <c r="F30" s="42">
        <f t="shared" si="5"/>
        <v>0</v>
      </c>
      <c r="G30" s="42">
        <f t="shared" si="5"/>
        <v>0</v>
      </c>
      <c r="H30" s="42">
        <f t="shared" si="5"/>
        <v>0</v>
      </c>
      <c r="I30" s="42">
        <f t="shared" si="5"/>
        <v>0</v>
      </c>
      <c r="J30" s="42">
        <f t="shared" si="5"/>
        <v>0</v>
      </c>
    </row>
    <row r="31" spans="1:10" x14ac:dyDescent="0.2">
      <c r="A31" s="17" t="s">
        <v>50</v>
      </c>
      <c r="B31" s="18"/>
      <c r="C31" s="18"/>
      <c r="D31" s="37">
        <f>D18+D28+D30</f>
        <v>734</v>
      </c>
      <c r="E31" s="37">
        <f t="shared" ref="E31:F31" si="6">E18+E28+E30</f>
        <v>598</v>
      </c>
      <c r="F31" s="37">
        <f t="shared" si="6"/>
        <v>639</v>
      </c>
      <c r="G31" s="37">
        <f>G18+G28+G30</f>
        <v>593</v>
      </c>
      <c r="H31" s="37">
        <f>H18+H28+H30</f>
        <v>555</v>
      </c>
      <c r="I31" s="37">
        <f t="shared" ref="I31:J31" si="7">I18+I28+I30</f>
        <v>852</v>
      </c>
      <c r="J31" s="37">
        <f t="shared" si="7"/>
        <v>3971</v>
      </c>
    </row>
    <row r="32" spans="1:10" x14ac:dyDescent="0.2">
      <c r="A32" s="13" t="s">
        <v>74</v>
      </c>
      <c r="B32" s="13" t="s">
        <v>58</v>
      </c>
      <c r="C32" s="41" t="s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f>SUM(D32:I32)</f>
        <v>0</v>
      </c>
    </row>
    <row r="33" spans="1:10" x14ac:dyDescent="0.2">
      <c r="A33" s="13" t="s">
        <v>74</v>
      </c>
      <c r="B33" s="13" t="s">
        <v>58</v>
      </c>
      <c r="C33" s="45" t="s">
        <v>7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f t="shared" ref="J33:J40" si="8">SUM(D33:I33)</f>
        <v>0</v>
      </c>
    </row>
    <row r="34" spans="1:10" x14ac:dyDescent="0.2">
      <c r="A34" s="13" t="s">
        <v>74</v>
      </c>
      <c r="B34" s="13" t="s">
        <v>58</v>
      </c>
      <c r="C34" s="45" t="s">
        <v>19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f t="shared" si="8"/>
        <v>0</v>
      </c>
    </row>
    <row r="35" spans="1:10" ht="10.5" customHeight="1" x14ac:dyDescent="0.2">
      <c r="A35" s="13" t="s">
        <v>74</v>
      </c>
      <c r="B35" s="13" t="s">
        <v>58</v>
      </c>
      <c r="C35" s="41" t="s">
        <v>20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f t="shared" si="8"/>
        <v>0</v>
      </c>
    </row>
    <row r="36" spans="1:10" x14ac:dyDescent="0.2">
      <c r="A36" s="13" t="s">
        <v>74</v>
      </c>
      <c r="B36" s="13" t="s">
        <v>58</v>
      </c>
      <c r="C36" s="41" t="s">
        <v>21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f t="shared" si="8"/>
        <v>0</v>
      </c>
    </row>
    <row r="37" spans="1:10" x14ac:dyDescent="0.2">
      <c r="A37" s="13" t="s">
        <v>74</v>
      </c>
      <c r="B37" s="13" t="s">
        <v>58</v>
      </c>
      <c r="C37" s="45" t="s">
        <v>24</v>
      </c>
      <c r="D37" s="41">
        <v>1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f t="shared" si="8"/>
        <v>1</v>
      </c>
    </row>
    <row r="38" spans="1:10" x14ac:dyDescent="0.2">
      <c r="A38" s="13" t="s">
        <v>74</v>
      </c>
      <c r="B38" s="13" t="s">
        <v>58</v>
      </c>
      <c r="C38" s="45" t="s">
        <v>25</v>
      </c>
      <c r="D38" s="41">
        <v>0</v>
      </c>
      <c r="E38" s="41">
        <v>0</v>
      </c>
      <c r="F38" s="41">
        <v>0</v>
      </c>
      <c r="G38" s="41">
        <v>4</v>
      </c>
      <c r="H38" s="41">
        <v>0</v>
      </c>
      <c r="I38" s="41">
        <v>0</v>
      </c>
      <c r="J38" s="41">
        <f t="shared" si="8"/>
        <v>4</v>
      </c>
    </row>
    <row r="39" spans="1:10" x14ac:dyDescent="0.2">
      <c r="A39" s="13" t="s">
        <v>74</v>
      </c>
      <c r="B39" s="13" t="s">
        <v>58</v>
      </c>
      <c r="C39" s="41" t="s">
        <v>71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f t="shared" si="8"/>
        <v>0</v>
      </c>
    </row>
    <row r="40" spans="1:10" x14ac:dyDescent="0.2">
      <c r="A40" s="13" t="s">
        <v>74</v>
      </c>
      <c r="B40" s="13" t="s">
        <v>58</v>
      </c>
      <c r="C40" s="45" t="s">
        <v>125</v>
      </c>
      <c r="D40" s="41">
        <v>0</v>
      </c>
      <c r="E40" s="41">
        <v>1</v>
      </c>
      <c r="F40" s="41">
        <v>0</v>
      </c>
      <c r="G40" s="41">
        <v>1</v>
      </c>
      <c r="H40" s="41">
        <v>0</v>
      </c>
      <c r="I40" s="41">
        <v>0</v>
      </c>
      <c r="J40" s="41">
        <f t="shared" si="8"/>
        <v>2</v>
      </c>
    </row>
    <row r="41" spans="1:10" x14ac:dyDescent="0.2">
      <c r="A41" s="13" t="s">
        <v>74</v>
      </c>
      <c r="B41" s="15" t="s">
        <v>59</v>
      </c>
      <c r="C41" s="16"/>
      <c r="D41" s="42">
        <f t="shared" ref="D41:J41" si="9">SUM(D32:D40)</f>
        <v>1</v>
      </c>
      <c r="E41" s="42">
        <f t="shared" si="9"/>
        <v>1</v>
      </c>
      <c r="F41" s="42">
        <f t="shared" si="9"/>
        <v>0</v>
      </c>
      <c r="G41" s="42">
        <f t="shared" si="9"/>
        <v>5</v>
      </c>
      <c r="H41" s="42">
        <f t="shared" si="9"/>
        <v>0</v>
      </c>
      <c r="I41" s="42">
        <f t="shared" si="9"/>
        <v>0</v>
      </c>
      <c r="J41" s="42">
        <f t="shared" si="9"/>
        <v>7</v>
      </c>
    </row>
    <row r="42" spans="1:10" x14ac:dyDescent="0.2">
      <c r="A42" s="13" t="s">
        <v>74</v>
      </c>
      <c r="B42" s="13" t="s">
        <v>55</v>
      </c>
      <c r="C42" s="45" t="s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f>SUM(D42:I42)</f>
        <v>0</v>
      </c>
    </row>
    <row r="43" spans="1:10" x14ac:dyDescent="0.2">
      <c r="A43" s="13" t="s">
        <v>74</v>
      </c>
      <c r="B43" s="13" t="s">
        <v>55</v>
      </c>
      <c r="C43" s="45" t="s">
        <v>7</v>
      </c>
      <c r="D43" s="41">
        <v>0</v>
      </c>
      <c r="E43" s="41">
        <v>0</v>
      </c>
      <c r="F43" s="41">
        <v>1</v>
      </c>
      <c r="G43" s="41">
        <v>0</v>
      </c>
      <c r="H43" s="41">
        <v>0</v>
      </c>
      <c r="I43" s="41">
        <v>1</v>
      </c>
      <c r="J43" s="41">
        <f t="shared" ref="J43:J51" si="10">SUM(D43:I43)</f>
        <v>2</v>
      </c>
    </row>
    <row r="44" spans="1:10" x14ac:dyDescent="0.2">
      <c r="A44" s="13" t="s">
        <v>74</v>
      </c>
      <c r="B44" s="13" t="s">
        <v>55</v>
      </c>
      <c r="C44" s="45" t="s">
        <v>19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f t="shared" si="10"/>
        <v>0</v>
      </c>
    </row>
    <row r="45" spans="1:10" x14ac:dyDescent="0.2">
      <c r="A45" s="13" t="s">
        <v>74</v>
      </c>
      <c r="B45" s="13" t="s">
        <v>55</v>
      </c>
      <c r="C45" s="45" t="s">
        <v>20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f t="shared" si="10"/>
        <v>0</v>
      </c>
    </row>
    <row r="46" spans="1:10" x14ac:dyDescent="0.2">
      <c r="A46" s="13" t="s">
        <v>74</v>
      </c>
      <c r="B46" s="13" t="s">
        <v>55</v>
      </c>
      <c r="C46" s="45" t="s">
        <v>21</v>
      </c>
      <c r="D46" s="41">
        <v>1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f t="shared" si="10"/>
        <v>1</v>
      </c>
    </row>
    <row r="47" spans="1:10" x14ac:dyDescent="0.2">
      <c r="A47" s="13" t="s">
        <v>74</v>
      </c>
      <c r="B47" s="13" t="s">
        <v>55</v>
      </c>
      <c r="C47" s="41" t="s">
        <v>71</v>
      </c>
      <c r="D47" s="41">
        <v>0</v>
      </c>
      <c r="E47" s="41">
        <v>0</v>
      </c>
      <c r="F47" s="41">
        <v>1</v>
      </c>
      <c r="G47" s="41">
        <v>0</v>
      </c>
      <c r="H47" s="41">
        <v>1</v>
      </c>
      <c r="I47" s="41">
        <v>0</v>
      </c>
      <c r="J47" s="41">
        <f t="shared" si="10"/>
        <v>2</v>
      </c>
    </row>
    <row r="48" spans="1:10" x14ac:dyDescent="0.2">
      <c r="A48" s="13" t="s">
        <v>74</v>
      </c>
      <c r="B48" s="13" t="s">
        <v>55</v>
      </c>
      <c r="C48" s="45" t="s">
        <v>24</v>
      </c>
      <c r="D48" s="41">
        <v>2</v>
      </c>
      <c r="E48" s="41">
        <v>2</v>
      </c>
      <c r="F48" s="41">
        <v>1</v>
      </c>
      <c r="G48" s="41">
        <v>1</v>
      </c>
      <c r="H48" s="41">
        <v>1</v>
      </c>
      <c r="I48" s="41">
        <v>1</v>
      </c>
      <c r="J48" s="41">
        <f t="shared" si="10"/>
        <v>8</v>
      </c>
    </row>
    <row r="49" spans="1:10" ht="10.5" customHeight="1" x14ac:dyDescent="0.2">
      <c r="A49" s="13" t="s">
        <v>74</v>
      </c>
      <c r="B49" s="13" t="s">
        <v>55</v>
      </c>
      <c r="C49" s="45" t="s">
        <v>25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f t="shared" si="10"/>
        <v>0</v>
      </c>
    </row>
    <row r="50" spans="1:10" x14ac:dyDescent="0.2">
      <c r="A50" s="13" t="s">
        <v>74</v>
      </c>
      <c r="B50" s="13" t="s">
        <v>55</v>
      </c>
      <c r="C50" s="41" t="s">
        <v>26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f t="shared" si="10"/>
        <v>0</v>
      </c>
    </row>
    <row r="51" spans="1:10" ht="11.25" customHeight="1" x14ac:dyDescent="0.2">
      <c r="A51" s="13" t="s">
        <v>74</v>
      </c>
      <c r="B51" s="13" t="s">
        <v>55</v>
      </c>
      <c r="C51" s="45" t="s">
        <v>125</v>
      </c>
      <c r="D51" s="41">
        <v>2</v>
      </c>
      <c r="E51" s="41">
        <v>0</v>
      </c>
      <c r="F51" s="41">
        <v>0</v>
      </c>
      <c r="G51" s="41">
        <v>0</v>
      </c>
      <c r="H51" s="41">
        <v>0</v>
      </c>
      <c r="I51" s="41">
        <v>1</v>
      </c>
      <c r="J51" s="41">
        <f t="shared" si="10"/>
        <v>3</v>
      </c>
    </row>
    <row r="52" spans="1:10" x14ac:dyDescent="0.2">
      <c r="A52" s="13" t="s">
        <v>74</v>
      </c>
      <c r="B52" s="15" t="s">
        <v>56</v>
      </c>
      <c r="C52" s="16"/>
      <c r="D52" s="42">
        <f>SUM(D42:D51)</f>
        <v>5</v>
      </c>
      <c r="E52" s="42">
        <f t="shared" ref="E52:J52" si="11">SUM(E42:E51)</f>
        <v>2</v>
      </c>
      <c r="F52" s="42">
        <f t="shared" si="11"/>
        <v>3</v>
      </c>
      <c r="G52" s="42">
        <f t="shared" si="11"/>
        <v>1</v>
      </c>
      <c r="H52" s="42">
        <f t="shared" si="11"/>
        <v>2</v>
      </c>
      <c r="I52" s="42">
        <f t="shared" si="11"/>
        <v>3</v>
      </c>
      <c r="J52" s="42">
        <f t="shared" si="11"/>
        <v>16</v>
      </c>
    </row>
    <row r="53" spans="1:10" ht="10.5" customHeight="1" x14ac:dyDescent="0.2">
      <c r="A53" s="13" t="s">
        <v>74</v>
      </c>
      <c r="B53" s="13" t="s">
        <v>9</v>
      </c>
      <c r="C53" s="45" t="s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f>SUM(D53:I53)</f>
        <v>0</v>
      </c>
    </row>
    <row r="54" spans="1:10" ht="11.25" customHeight="1" x14ac:dyDescent="0.2">
      <c r="A54" s="13" t="s">
        <v>74</v>
      </c>
      <c r="B54" s="13" t="s">
        <v>9</v>
      </c>
      <c r="C54" s="45" t="s">
        <v>7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f t="shared" ref="J54:J63" si="12">SUM(D54:I54)</f>
        <v>0</v>
      </c>
    </row>
    <row r="55" spans="1:10" x14ac:dyDescent="0.2">
      <c r="A55" s="13" t="s">
        <v>74</v>
      </c>
      <c r="B55" s="13" t="s">
        <v>9</v>
      </c>
      <c r="C55" s="45" t="s">
        <v>19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f t="shared" si="12"/>
        <v>0</v>
      </c>
    </row>
    <row r="56" spans="1:10" x14ac:dyDescent="0.2">
      <c r="A56" s="13" t="s">
        <v>74</v>
      </c>
      <c r="B56" s="13" t="s">
        <v>9</v>
      </c>
      <c r="C56" s="45" t="s">
        <v>20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f t="shared" si="12"/>
        <v>0</v>
      </c>
    </row>
    <row r="57" spans="1:10" x14ac:dyDescent="0.2">
      <c r="A57" s="13" t="s">
        <v>74</v>
      </c>
      <c r="B57" s="13" t="s">
        <v>9</v>
      </c>
      <c r="C57" s="45" t="s">
        <v>21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f t="shared" si="12"/>
        <v>0</v>
      </c>
    </row>
    <row r="58" spans="1:10" x14ac:dyDescent="0.2">
      <c r="A58" s="13" t="s">
        <v>74</v>
      </c>
      <c r="B58" s="13" t="s">
        <v>9</v>
      </c>
      <c r="C58" s="45" t="s">
        <v>24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f t="shared" si="12"/>
        <v>0</v>
      </c>
    </row>
    <row r="59" spans="1:10" x14ac:dyDescent="0.2">
      <c r="A59" s="13" t="s">
        <v>74</v>
      </c>
      <c r="B59" s="13" t="s">
        <v>9</v>
      </c>
      <c r="C59" s="45" t="s">
        <v>25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f t="shared" si="12"/>
        <v>0</v>
      </c>
    </row>
    <row r="60" spans="1:10" ht="11.25" customHeight="1" x14ac:dyDescent="0.2">
      <c r="A60" s="13" t="s">
        <v>74</v>
      </c>
      <c r="B60" s="13" t="s">
        <v>9</v>
      </c>
      <c r="C60" s="45" t="s">
        <v>68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f t="shared" si="12"/>
        <v>0</v>
      </c>
    </row>
    <row r="61" spans="1:10" ht="12" customHeight="1" x14ac:dyDescent="0.2">
      <c r="A61" s="13" t="s">
        <v>74</v>
      </c>
      <c r="B61" s="13" t="s">
        <v>9</v>
      </c>
      <c r="C61" s="41" t="s">
        <v>71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f t="shared" si="12"/>
        <v>0</v>
      </c>
    </row>
    <row r="62" spans="1:10" ht="10.5" customHeight="1" x14ac:dyDescent="0.2">
      <c r="A62" s="13" t="s">
        <v>74</v>
      </c>
      <c r="B62" s="13" t="s">
        <v>9</v>
      </c>
      <c r="C62" s="45" t="s">
        <v>125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f t="shared" si="12"/>
        <v>0</v>
      </c>
    </row>
    <row r="63" spans="1:10" ht="11.25" customHeight="1" x14ac:dyDescent="0.2">
      <c r="A63" s="13" t="s">
        <v>74</v>
      </c>
      <c r="B63" s="13" t="s">
        <v>9</v>
      </c>
      <c r="C63" s="45" t="s">
        <v>126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f t="shared" si="12"/>
        <v>0</v>
      </c>
    </row>
    <row r="64" spans="1:10" x14ac:dyDescent="0.2">
      <c r="A64" s="13" t="s">
        <v>74</v>
      </c>
      <c r="B64" s="15" t="s">
        <v>32</v>
      </c>
      <c r="C64" s="16"/>
      <c r="D64" s="42">
        <f>SUM(D53:D63)</f>
        <v>0</v>
      </c>
      <c r="E64" s="42">
        <f t="shared" ref="E64:J64" si="13">SUM(E53:E63)</f>
        <v>0</v>
      </c>
      <c r="F64" s="42">
        <f t="shared" si="13"/>
        <v>0</v>
      </c>
      <c r="G64" s="42">
        <f t="shared" si="13"/>
        <v>0</v>
      </c>
      <c r="H64" s="42">
        <f t="shared" si="13"/>
        <v>0</v>
      </c>
      <c r="I64" s="42">
        <f t="shared" si="13"/>
        <v>0</v>
      </c>
      <c r="J64" s="42">
        <f t="shared" si="13"/>
        <v>0</v>
      </c>
    </row>
    <row r="65" spans="1:10" x14ac:dyDescent="0.2">
      <c r="A65" s="13" t="s">
        <v>74</v>
      </c>
      <c r="B65" s="13" t="s">
        <v>117</v>
      </c>
      <c r="C65" s="45" t="s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f>SUM(D65:I65)</f>
        <v>0</v>
      </c>
    </row>
    <row r="66" spans="1:10" ht="10.5" customHeight="1" x14ac:dyDescent="0.2">
      <c r="A66" s="13" t="s">
        <v>74</v>
      </c>
      <c r="B66" s="13" t="s">
        <v>117</v>
      </c>
      <c r="C66" s="45" t="s">
        <v>7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f t="shared" ref="J66:J70" si="14">SUM(D66:I66)</f>
        <v>0</v>
      </c>
    </row>
    <row r="67" spans="1:10" ht="11.25" customHeight="1" x14ac:dyDescent="0.2">
      <c r="A67" s="13" t="s">
        <v>74</v>
      </c>
      <c r="B67" s="13" t="s">
        <v>117</v>
      </c>
      <c r="C67" s="45" t="s">
        <v>19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f t="shared" si="14"/>
        <v>0</v>
      </c>
    </row>
    <row r="68" spans="1:10" ht="11.25" customHeight="1" x14ac:dyDescent="0.2">
      <c r="A68" s="13" t="s">
        <v>74</v>
      </c>
      <c r="B68" s="13" t="s">
        <v>117</v>
      </c>
      <c r="C68" s="45" t="s">
        <v>20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f t="shared" si="14"/>
        <v>0</v>
      </c>
    </row>
    <row r="69" spans="1:10" x14ac:dyDescent="0.2">
      <c r="A69" s="13" t="s">
        <v>74</v>
      </c>
      <c r="B69" s="13" t="s">
        <v>117</v>
      </c>
      <c r="C69" s="45" t="s">
        <v>24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f t="shared" si="14"/>
        <v>0</v>
      </c>
    </row>
    <row r="70" spans="1:10" x14ac:dyDescent="0.2">
      <c r="A70" s="13" t="s">
        <v>74</v>
      </c>
      <c r="B70" s="13" t="s">
        <v>117</v>
      </c>
      <c r="C70" s="41" t="s">
        <v>125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f t="shared" si="14"/>
        <v>0</v>
      </c>
    </row>
    <row r="71" spans="1:10" x14ac:dyDescent="0.2">
      <c r="A71" s="13" t="s">
        <v>74</v>
      </c>
      <c r="B71" s="15" t="s">
        <v>118</v>
      </c>
      <c r="C71" s="39"/>
      <c r="D71" s="42">
        <f>SUM(D65:D70)</f>
        <v>0</v>
      </c>
      <c r="E71" s="42">
        <f>SUM(E65:E70)</f>
        <v>0</v>
      </c>
      <c r="F71" s="42">
        <f>SUM(F65:F70)</f>
        <v>0</v>
      </c>
      <c r="G71" s="42">
        <f t="shared" ref="G71:J71" si="15">SUM(G65:G70)</f>
        <v>0</v>
      </c>
      <c r="H71" s="42">
        <f t="shared" si="15"/>
        <v>0</v>
      </c>
      <c r="I71" s="42">
        <f t="shared" si="15"/>
        <v>0</v>
      </c>
      <c r="J71" s="42">
        <f t="shared" si="15"/>
        <v>0</v>
      </c>
    </row>
    <row r="72" spans="1:10" x14ac:dyDescent="0.2">
      <c r="A72" s="13" t="s">
        <v>74</v>
      </c>
      <c r="B72" s="13" t="s">
        <v>16</v>
      </c>
      <c r="C72" s="45" t="s">
        <v>19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f>SUM(D72:I72)</f>
        <v>0</v>
      </c>
    </row>
    <row r="73" spans="1:10" x14ac:dyDescent="0.2">
      <c r="A73" s="13" t="s">
        <v>74</v>
      </c>
      <c r="B73" s="13" t="s">
        <v>16</v>
      </c>
      <c r="C73" s="45" t="s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f t="shared" ref="J73:J78" si="16">SUM(D73:I73)</f>
        <v>0</v>
      </c>
    </row>
    <row r="74" spans="1:10" x14ac:dyDescent="0.2">
      <c r="A74" s="13" t="s">
        <v>74</v>
      </c>
      <c r="B74" s="13" t="s">
        <v>16</v>
      </c>
      <c r="C74" s="45" t="s">
        <v>25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f t="shared" si="16"/>
        <v>0</v>
      </c>
    </row>
    <row r="75" spans="1:10" x14ac:dyDescent="0.2">
      <c r="A75" s="13" t="s">
        <v>74</v>
      </c>
      <c r="B75" s="13" t="s">
        <v>16</v>
      </c>
      <c r="C75" s="45" t="s">
        <v>7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f t="shared" si="16"/>
        <v>0</v>
      </c>
    </row>
    <row r="76" spans="1:10" x14ac:dyDescent="0.2">
      <c r="A76" s="13" t="s">
        <v>74</v>
      </c>
      <c r="B76" s="13" t="s">
        <v>16</v>
      </c>
      <c r="C76" s="45" t="s">
        <v>21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f t="shared" si="16"/>
        <v>0</v>
      </c>
    </row>
    <row r="77" spans="1:10" x14ac:dyDescent="0.2">
      <c r="A77" s="13" t="s">
        <v>74</v>
      </c>
      <c r="B77" s="13" t="s">
        <v>16</v>
      </c>
      <c r="C77" s="45" t="s">
        <v>20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f t="shared" si="16"/>
        <v>0</v>
      </c>
    </row>
    <row r="78" spans="1:10" x14ac:dyDescent="0.2">
      <c r="A78" s="13" t="s">
        <v>74</v>
      </c>
      <c r="B78" s="13" t="s">
        <v>16</v>
      </c>
      <c r="C78" s="45" t="s">
        <v>24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f t="shared" si="16"/>
        <v>0</v>
      </c>
    </row>
    <row r="79" spans="1:10" x14ac:dyDescent="0.2">
      <c r="A79" s="13" t="s">
        <v>74</v>
      </c>
      <c r="B79" s="15" t="s">
        <v>45</v>
      </c>
      <c r="C79" s="39"/>
      <c r="D79" s="42">
        <f>SUM(D72:D78)</f>
        <v>0</v>
      </c>
      <c r="E79" s="42">
        <f>SUM(E72:E78)</f>
        <v>0</v>
      </c>
      <c r="F79" s="42">
        <f>SUM(F72:F78)</f>
        <v>0</v>
      </c>
      <c r="G79" s="42">
        <f>SUM(G72:G78)</f>
        <v>0</v>
      </c>
      <c r="H79" s="42">
        <f>SUM(H72:H78)</f>
        <v>0</v>
      </c>
      <c r="I79" s="42">
        <f t="shared" ref="I79:J79" si="17">SUM(I72:I78)</f>
        <v>0</v>
      </c>
      <c r="J79" s="42">
        <f t="shared" si="17"/>
        <v>0</v>
      </c>
    </row>
    <row r="80" spans="1:10" x14ac:dyDescent="0.2">
      <c r="A80" s="13" t="s">
        <v>74</v>
      </c>
      <c r="B80" s="13" t="s">
        <v>22</v>
      </c>
      <c r="C80" s="45" t="s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f>SUM(D80:I80)</f>
        <v>0</v>
      </c>
    </row>
    <row r="81" spans="1:14" ht="11.25" customHeight="1" x14ac:dyDescent="0.2">
      <c r="A81" s="13" t="s">
        <v>74</v>
      </c>
      <c r="B81" s="13" t="s">
        <v>22</v>
      </c>
      <c r="C81" s="45" t="s">
        <v>7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f t="shared" ref="J81:J89" si="18">SUM(D81:I81)</f>
        <v>0</v>
      </c>
    </row>
    <row r="82" spans="1:14" x14ac:dyDescent="0.2">
      <c r="A82" s="13" t="s">
        <v>74</v>
      </c>
      <c r="B82" s="13" t="s">
        <v>22</v>
      </c>
      <c r="C82" s="45" t="s">
        <v>19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f t="shared" si="18"/>
        <v>0</v>
      </c>
    </row>
    <row r="83" spans="1:14" x14ac:dyDescent="0.2">
      <c r="A83" s="13" t="s">
        <v>74</v>
      </c>
      <c r="B83" s="13" t="s">
        <v>22</v>
      </c>
      <c r="C83" s="45" t="s">
        <v>20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f t="shared" si="18"/>
        <v>0</v>
      </c>
    </row>
    <row r="84" spans="1:14" x14ac:dyDescent="0.2">
      <c r="A84" s="13" t="s">
        <v>74</v>
      </c>
      <c r="B84" s="13" t="s">
        <v>22</v>
      </c>
      <c r="C84" s="45" t="s">
        <v>21</v>
      </c>
      <c r="D84" s="41">
        <v>1</v>
      </c>
      <c r="E84" s="41">
        <v>0</v>
      </c>
      <c r="F84" s="41">
        <v>1</v>
      </c>
      <c r="G84" s="41">
        <v>0</v>
      </c>
      <c r="H84" s="41">
        <v>0</v>
      </c>
      <c r="I84" s="41">
        <v>0</v>
      </c>
      <c r="J84" s="41">
        <f t="shared" si="18"/>
        <v>2</v>
      </c>
    </row>
    <row r="85" spans="1:14" x14ac:dyDescent="0.2">
      <c r="A85" s="13" t="s">
        <v>74</v>
      </c>
      <c r="B85" s="13" t="s">
        <v>22</v>
      </c>
      <c r="C85" s="41" t="s">
        <v>71</v>
      </c>
      <c r="D85" s="41">
        <v>2</v>
      </c>
      <c r="E85" s="41">
        <v>1</v>
      </c>
      <c r="F85" s="41">
        <v>0</v>
      </c>
      <c r="G85" s="41">
        <v>1</v>
      </c>
      <c r="H85" s="41">
        <v>2</v>
      </c>
      <c r="I85" s="41">
        <v>1</v>
      </c>
      <c r="J85" s="41">
        <f t="shared" si="18"/>
        <v>7</v>
      </c>
    </row>
    <row r="86" spans="1:14" x14ac:dyDescent="0.2">
      <c r="A86" s="13" t="s">
        <v>74</v>
      </c>
      <c r="B86" s="13" t="s">
        <v>22</v>
      </c>
      <c r="C86" s="45" t="s">
        <v>24</v>
      </c>
      <c r="D86" s="41">
        <v>1</v>
      </c>
      <c r="E86" s="41">
        <v>0</v>
      </c>
      <c r="F86" s="41">
        <v>1</v>
      </c>
      <c r="G86" s="41">
        <v>1</v>
      </c>
      <c r="H86" s="41">
        <v>0</v>
      </c>
      <c r="I86" s="41">
        <v>2</v>
      </c>
      <c r="J86" s="41">
        <f t="shared" si="18"/>
        <v>5</v>
      </c>
    </row>
    <row r="87" spans="1:14" x14ac:dyDescent="0.2">
      <c r="A87" s="13" t="s">
        <v>74</v>
      </c>
      <c r="B87" s="13" t="s">
        <v>22</v>
      </c>
      <c r="C87" s="41" t="s">
        <v>25</v>
      </c>
      <c r="D87" s="41">
        <v>1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f t="shared" si="18"/>
        <v>1</v>
      </c>
    </row>
    <row r="88" spans="1:14" x14ac:dyDescent="0.2">
      <c r="A88" s="13" t="s">
        <v>74</v>
      </c>
      <c r="B88" s="13" t="s">
        <v>22</v>
      </c>
      <c r="C88" s="41" t="s">
        <v>23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f t="shared" si="18"/>
        <v>0</v>
      </c>
    </row>
    <row r="89" spans="1:14" x14ac:dyDescent="0.2">
      <c r="A89" s="13" t="s">
        <v>74</v>
      </c>
      <c r="B89" s="13" t="s">
        <v>22</v>
      </c>
      <c r="C89" s="41" t="s">
        <v>125</v>
      </c>
      <c r="D89" s="41">
        <v>0</v>
      </c>
      <c r="E89" s="41">
        <v>0</v>
      </c>
      <c r="F89" s="41">
        <v>1</v>
      </c>
      <c r="G89" s="41">
        <v>0</v>
      </c>
      <c r="H89" s="41">
        <v>0</v>
      </c>
      <c r="I89" s="41">
        <v>0</v>
      </c>
      <c r="J89" s="41">
        <f t="shared" si="18"/>
        <v>1</v>
      </c>
    </row>
    <row r="90" spans="1:14" x14ac:dyDescent="0.2">
      <c r="A90" s="13" t="s">
        <v>74</v>
      </c>
      <c r="B90" s="15" t="s">
        <v>33</v>
      </c>
      <c r="C90" s="16"/>
      <c r="D90" s="34">
        <f>SUM(D80:D89)</f>
        <v>5</v>
      </c>
      <c r="E90" s="34">
        <f>SUM(E80:E89)</f>
        <v>1</v>
      </c>
      <c r="F90" s="34">
        <f>SUM(F80:F89)</f>
        <v>3</v>
      </c>
      <c r="G90" s="34">
        <f>SUM(G80:G89)</f>
        <v>2</v>
      </c>
      <c r="H90" s="34">
        <f>SUM(H80:H89)</f>
        <v>2</v>
      </c>
      <c r="I90" s="34">
        <f t="shared" ref="I90:J90" si="19">SUM(I80:I89)</f>
        <v>3</v>
      </c>
      <c r="J90" s="34">
        <f t="shared" si="19"/>
        <v>16</v>
      </c>
    </row>
    <row r="91" spans="1:14" ht="12.75" customHeight="1" x14ac:dyDescent="0.2">
      <c r="A91" s="13" t="s">
        <v>74</v>
      </c>
      <c r="B91" s="13" t="s">
        <v>8</v>
      </c>
      <c r="C91" s="79" t="s">
        <v>0</v>
      </c>
      <c r="D91" s="79">
        <v>0</v>
      </c>
      <c r="E91" s="79">
        <v>1</v>
      </c>
      <c r="F91" s="79">
        <v>1</v>
      </c>
      <c r="G91" s="79">
        <v>1</v>
      </c>
      <c r="H91" s="103">
        <v>0</v>
      </c>
      <c r="I91" s="103">
        <v>0</v>
      </c>
      <c r="J91" s="80">
        <f>SUM(D91:I91)</f>
        <v>3</v>
      </c>
    </row>
    <row r="92" spans="1:14" x14ac:dyDescent="0.2">
      <c r="A92" s="13" t="s">
        <v>74</v>
      </c>
      <c r="B92" s="13" t="s">
        <v>8</v>
      </c>
      <c r="C92" s="41" t="s">
        <v>68</v>
      </c>
      <c r="D92" s="41">
        <v>0</v>
      </c>
      <c r="E92" s="41">
        <v>0</v>
      </c>
      <c r="F92" s="41">
        <v>0</v>
      </c>
      <c r="G92" s="41">
        <v>0</v>
      </c>
      <c r="H92" s="104">
        <v>0</v>
      </c>
      <c r="I92" s="105">
        <v>0</v>
      </c>
      <c r="J92" s="108">
        <f t="shared" ref="J92:J102" si="20">SUM(D92:I92)</f>
        <v>0</v>
      </c>
    </row>
    <row r="93" spans="1:14" x14ac:dyDescent="0.2">
      <c r="A93" s="13" t="s">
        <v>74</v>
      </c>
      <c r="B93" s="13" t="s">
        <v>8</v>
      </c>
      <c r="C93" s="45" t="s">
        <v>7</v>
      </c>
      <c r="D93" s="41">
        <v>13</v>
      </c>
      <c r="E93" s="41">
        <v>10</v>
      </c>
      <c r="F93" s="41">
        <v>14</v>
      </c>
      <c r="G93" s="41">
        <v>7</v>
      </c>
      <c r="H93" s="104">
        <v>14</v>
      </c>
      <c r="I93" s="105">
        <v>10</v>
      </c>
      <c r="J93" s="108">
        <f t="shared" si="20"/>
        <v>68</v>
      </c>
      <c r="N93" s="20"/>
    </row>
    <row r="94" spans="1:14" x14ac:dyDescent="0.2">
      <c r="A94" s="13" t="s">
        <v>74</v>
      </c>
      <c r="B94" s="13" t="s">
        <v>8</v>
      </c>
      <c r="C94" s="45" t="s">
        <v>19</v>
      </c>
      <c r="D94" s="41">
        <v>6</v>
      </c>
      <c r="E94" s="41">
        <v>1</v>
      </c>
      <c r="F94" s="41">
        <v>1</v>
      </c>
      <c r="G94" s="41">
        <v>2</v>
      </c>
      <c r="H94" s="104">
        <v>2</v>
      </c>
      <c r="I94" s="105">
        <v>3</v>
      </c>
      <c r="J94" s="108">
        <f t="shared" si="20"/>
        <v>15</v>
      </c>
    </row>
    <row r="95" spans="1:14" x14ac:dyDescent="0.2">
      <c r="A95" s="13" t="s">
        <v>74</v>
      </c>
      <c r="B95" s="13" t="s">
        <v>8</v>
      </c>
      <c r="C95" s="45" t="s">
        <v>20</v>
      </c>
      <c r="D95" s="41">
        <v>0</v>
      </c>
      <c r="E95" s="41">
        <v>1</v>
      </c>
      <c r="F95" s="41">
        <v>0</v>
      </c>
      <c r="G95" s="41">
        <v>0</v>
      </c>
      <c r="H95" s="104">
        <v>1</v>
      </c>
      <c r="I95" s="105">
        <v>1</v>
      </c>
      <c r="J95" s="108">
        <f t="shared" si="20"/>
        <v>3</v>
      </c>
    </row>
    <row r="96" spans="1:14" x14ac:dyDescent="0.2">
      <c r="A96" s="13" t="s">
        <v>74</v>
      </c>
      <c r="B96" s="13" t="s">
        <v>8</v>
      </c>
      <c r="C96" s="45" t="s">
        <v>21</v>
      </c>
      <c r="D96" s="41">
        <v>14</v>
      </c>
      <c r="E96" s="41">
        <v>14</v>
      </c>
      <c r="F96" s="41">
        <v>13</v>
      </c>
      <c r="G96" s="41">
        <v>12</v>
      </c>
      <c r="H96" s="104">
        <v>5</v>
      </c>
      <c r="I96" s="105">
        <v>5</v>
      </c>
      <c r="J96" s="108">
        <f t="shared" si="20"/>
        <v>63</v>
      </c>
    </row>
    <row r="97" spans="1:10" x14ac:dyDescent="0.2">
      <c r="A97" s="13" t="s">
        <v>74</v>
      </c>
      <c r="B97" s="13" t="s">
        <v>8</v>
      </c>
      <c r="C97" s="45" t="s">
        <v>23</v>
      </c>
      <c r="D97" s="41">
        <v>0</v>
      </c>
      <c r="E97" s="41">
        <v>0</v>
      </c>
      <c r="F97" s="41">
        <v>1</v>
      </c>
      <c r="G97" s="41">
        <v>0</v>
      </c>
      <c r="H97" s="104">
        <v>0</v>
      </c>
      <c r="I97" s="105">
        <v>0</v>
      </c>
      <c r="J97" s="108">
        <f t="shared" si="20"/>
        <v>1</v>
      </c>
    </row>
    <row r="98" spans="1:10" x14ac:dyDescent="0.2">
      <c r="A98" s="13" t="s">
        <v>74</v>
      </c>
      <c r="B98" s="13" t="s">
        <v>8</v>
      </c>
      <c r="C98" s="45" t="s">
        <v>24</v>
      </c>
      <c r="D98" s="41">
        <v>309</v>
      </c>
      <c r="E98" s="41">
        <v>288</v>
      </c>
      <c r="F98" s="41">
        <v>211</v>
      </c>
      <c r="G98" s="41">
        <v>229</v>
      </c>
      <c r="H98" s="104">
        <v>170</v>
      </c>
      <c r="I98" s="105">
        <v>148</v>
      </c>
      <c r="J98" s="108">
        <f t="shared" si="20"/>
        <v>1355</v>
      </c>
    </row>
    <row r="99" spans="1:10" x14ac:dyDescent="0.2">
      <c r="A99" s="13" t="s">
        <v>74</v>
      </c>
      <c r="B99" s="13" t="s">
        <v>8</v>
      </c>
      <c r="C99" s="45" t="s">
        <v>25</v>
      </c>
      <c r="D99" s="41">
        <v>15</v>
      </c>
      <c r="E99" s="41">
        <v>6</v>
      </c>
      <c r="F99" s="41">
        <v>0</v>
      </c>
      <c r="G99" s="41">
        <v>0</v>
      </c>
      <c r="H99" s="104">
        <v>8</v>
      </c>
      <c r="I99" s="105">
        <v>2</v>
      </c>
      <c r="J99" s="108">
        <f t="shared" si="20"/>
        <v>31</v>
      </c>
    </row>
    <row r="100" spans="1:10" x14ac:dyDescent="0.2">
      <c r="A100" s="13" t="s">
        <v>74</v>
      </c>
      <c r="B100" s="13" t="s">
        <v>8</v>
      </c>
      <c r="C100" s="41" t="s">
        <v>26</v>
      </c>
      <c r="D100" s="41">
        <v>0</v>
      </c>
      <c r="E100" s="41">
        <v>0</v>
      </c>
      <c r="F100" s="41">
        <v>0</v>
      </c>
      <c r="G100" s="41">
        <v>0</v>
      </c>
      <c r="H100" s="104">
        <v>0</v>
      </c>
      <c r="I100" s="105">
        <v>0</v>
      </c>
      <c r="J100" s="108">
        <f t="shared" si="20"/>
        <v>0</v>
      </c>
    </row>
    <row r="101" spans="1:10" x14ac:dyDescent="0.2">
      <c r="A101" s="13" t="s">
        <v>74</v>
      </c>
      <c r="B101" s="13" t="s">
        <v>8</v>
      </c>
      <c r="C101" s="45" t="s">
        <v>71</v>
      </c>
      <c r="D101" s="41">
        <v>4</v>
      </c>
      <c r="E101" s="41">
        <v>2</v>
      </c>
      <c r="F101" s="41">
        <v>2</v>
      </c>
      <c r="G101" s="41">
        <v>0</v>
      </c>
      <c r="H101" s="104">
        <v>0</v>
      </c>
      <c r="I101" s="105">
        <v>0</v>
      </c>
      <c r="J101" s="108">
        <f t="shared" si="20"/>
        <v>8</v>
      </c>
    </row>
    <row r="102" spans="1:10" x14ac:dyDescent="0.2">
      <c r="A102" s="13" t="s">
        <v>74</v>
      </c>
      <c r="B102" s="13" t="s">
        <v>8</v>
      </c>
      <c r="C102" s="45" t="s">
        <v>125</v>
      </c>
      <c r="D102" s="41">
        <v>14</v>
      </c>
      <c r="E102" s="41">
        <v>6</v>
      </c>
      <c r="F102" s="41">
        <v>4</v>
      </c>
      <c r="G102" s="41">
        <v>3</v>
      </c>
      <c r="H102" s="104">
        <v>9</v>
      </c>
      <c r="I102" s="105">
        <v>6</v>
      </c>
      <c r="J102" s="108">
        <f t="shared" si="20"/>
        <v>42</v>
      </c>
    </row>
    <row r="103" spans="1:10" x14ac:dyDescent="0.2">
      <c r="A103" s="13" t="s">
        <v>74</v>
      </c>
      <c r="B103" s="15" t="s">
        <v>34</v>
      </c>
      <c r="C103" s="16"/>
      <c r="D103" s="42">
        <f t="shared" ref="D103:J103" si="21">SUM(D91:D102)</f>
        <v>375</v>
      </c>
      <c r="E103" s="42">
        <f t="shared" si="21"/>
        <v>329</v>
      </c>
      <c r="F103" s="42">
        <f t="shared" si="21"/>
        <v>247</v>
      </c>
      <c r="G103" s="42">
        <f t="shared" si="21"/>
        <v>254</v>
      </c>
      <c r="H103" s="42">
        <f t="shared" si="21"/>
        <v>209</v>
      </c>
      <c r="I103" s="42">
        <f t="shared" si="21"/>
        <v>175</v>
      </c>
      <c r="J103" s="42">
        <f t="shared" si="21"/>
        <v>1589</v>
      </c>
    </row>
    <row r="104" spans="1:10" x14ac:dyDescent="0.2">
      <c r="A104" s="13" t="s">
        <v>74</v>
      </c>
      <c r="B104" s="73" t="s">
        <v>69</v>
      </c>
      <c r="C104" s="45" t="s">
        <v>0</v>
      </c>
      <c r="D104" s="41">
        <v>0</v>
      </c>
      <c r="E104" s="41">
        <v>0</v>
      </c>
      <c r="F104" s="41">
        <v>0</v>
      </c>
      <c r="G104" s="41">
        <v>0</v>
      </c>
      <c r="H104" s="104">
        <v>0</v>
      </c>
      <c r="I104" s="104">
        <v>0</v>
      </c>
      <c r="J104" s="81">
        <f>SUM(D104:I104)</f>
        <v>0</v>
      </c>
    </row>
    <row r="105" spans="1:10" x14ac:dyDescent="0.2">
      <c r="A105" s="13" t="s">
        <v>74</v>
      </c>
      <c r="B105" s="73" t="s">
        <v>69</v>
      </c>
      <c r="C105" s="45" t="s">
        <v>19</v>
      </c>
      <c r="D105" s="41">
        <v>0</v>
      </c>
      <c r="E105" s="41">
        <v>0</v>
      </c>
      <c r="F105" s="41">
        <v>0</v>
      </c>
      <c r="G105" s="41">
        <v>0</v>
      </c>
      <c r="H105" s="104">
        <v>0</v>
      </c>
      <c r="I105" s="104">
        <v>0</v>
      </c>
      <c r="J105" s="81">
        <f t="shared" ref="J105:J107" si="22">SUM(D105:I105)</f>
        <v>0</v>
      </c>
    </row>
    <row r="106" spans="1:10" x14ac:dyDescent="0.2">
      <c r="A106" s="13" t="s">
        <v>74</v>
      </c>
      <c r="B106" s="73" t="s">
        <v>69</v>
      </c>
      <c r="C106" s="45" t="s">
        <v>7</v>
      </c>
      <c r="D106" s="41">
        <v>0</v>
      </c>
      <c r="E106" s="41">
        <v>0</v>
      </c>
      <c r="F106" s="41">
        <v>0</v>
      </c>
      <c r="G106" s="41">
        <v>0</v>
      </c>
      <c r="H106" s="104">
        <v>0</v>
      </c>
      <c r="I106" s="104">
        <v>0</v>
      </c>
      <c r="J106" s="81">
        <f t="shared" si="22"/>
        <v>0</v>
      </c>
    </row>
    <row r="107" spans="1:10" x14ac:dyDescent="0.2">
      <c r="A107" s="13" t="s">
        <v>74</v>
      </c>
      <c r="B107" s="73" t="s">
        <v>69</v>
      </c>
      <c r="C107" s="41" t="s">
        <v>125</v>
      </c>
      <c r="D107" s="41">
        <v>0</v>
      </c>
      <c r="E107" s="41">
        <v>0</v>
      </c>
      <c r="F107" s="41">
        <v>0</v>
      </c>
      <c r="G107" s="41">
        <v>0</v>
      </c>
      <c r="H107" s="104">
        <v>0</v>
      </c>
      <c r="I107" s="104">
        <v>0</v>
      </c>
      <c r="J107" s="81">
        <f t="shared" si="22"/>
        <v>0</v>
      </c>
    </row>
    <row r="108" spans="1:10" x14ac:dyDescent="0.2">
      <c r="A108" s="13" t="s">
        <v>74</v>
      </c>
      <c r="B108" s="74" t="s">
        <v>158</v>
      </c>
      <c r="C108" s="16"/>
      <c r="D108" s="16">
        <f>SUM(D104:D107)</f>
        <v>0</v>
      </c>
      <c r="E108" s="16">
        <f t="shared" ref="E108:J108" si="23">SUM(E104:E107)</f>
        <v>0</v>
      </c>
      <c r="F108" s="16">
        <f t="shared" si="23"/>
        <v>0</v>
      </c>
      <c r="G108" s="16">
        <f t="shared" si="23"/>
        <v>0</v>
      </c>
      <c r="H108" s="16">
        <f t="shared" si="23"/>
        <v>0</v>
      </c>
      <c r="I108" s="16">
        <f t="shared" si="23"/>
        <v>0</v>
      </c>
      <c r="J108" s="16">
        <f t="shared" si="23"/>
        <v>0</v>
      </c>
    </row>
    <row r="109" spans="1:10" x14ac:dyDescent="0.2">
      <c r="A109" s="13" t="s">
        <v>74</v>
      </c>
      <c r="B109" s="73" t="s">
        <v>144</v>
      </c>
      <c r="C109" s="45" t="s">
        <v>0</v>
      </c>
      <c r="D109" s="41">
        <v>0</v>
      </c>
      <c r="E109" s="41">
        <v>0</v>
      </c>
      <c r="F109" s="41">
        <v>0</v>
      </c>
      <c r="G109" s="41">
        <v>0</v>
      </c>
      <c r="H109" s="104">
        <v>0</v>
      </c>
      <c r="I109" s="104">
        <v>0</v>
      </c>
      <c r="J109" s="81">
        <f>SUM(D109:I109)</f>
        <v>0</v>
      </c>
    </row>
    <row r="110" spans="1:10" x14ac:dyDescent="0.2">
      <c r="A110" s="13" t="s">
        <v>74</v>
      </c>
      <c r="B110" s="73" t="s">
        <v>144</v>
      </c>
      <c r="C110" s="45" t="s">
        <v>7</v>
      </c>
      <c r="D110" s="41">
        <v>0</v>
      </c>
      <c r="E110" s="41">
        <v>0</v>
      </c>
      <c r="F110" s="41">
        <v>0</v>
      </c>
      <c r="G110" s="41">
        <v>0</v>
      </c>
      <c r="H110" s="104">
        <v>0</v>
      </c>
      <c r="I110" s="104">
        <v>0</v>
      </c>
      <c r="J110" s="81">
        <f t="shared" ref="J110:J120" si="24">SUM(D110:I110)</f>
        <v>0</v>
      </c>
    </row>
    <row r="111" spans="1:10" x14ac:dyDescent="0.2">
      <c r="A111" s="13" t="s">
        <v>74</v>
      </c>
      <c r="B111" s="73" t="s">
        <v>144</v>
      </c>
      <c r="C111" s="45" t="s">
        <v>19</v>
      </c>
      <c r="D111" s="41">
        <v>0</v>
      </c>
      <c r="E111" s="41">
        <v>0</v>
      </c>
      <c r="F111" s="41">
        <v>0</v>
      </c>
      <c r="G111" s="41">
        <v>0</v>
      </c>
      <c r="H111" s="104">
        <v>0</v>
      </c>
      <c r="I111" s="104">
        <v>0</v>
      </c>
      <c r="J111" s="81">
        <f t="shared" si="24"/>
        <v>0</v>
      </c>
    </row>
    <row r="112" spans="1:10" x14ac:dyDescent="0.2">
      <c r="A112" s="13" t="s">
        <v>74</v>
      </c>
      <c r="B112" s="73" t="s">
        <v>144</v>
      </c>
      <c r="C112" s="41" t="s">
        <v>20</v>
      </c>
      <c r="D112" s="41">
        <v>0</v>
      </c>
      <c r="E112" s="41">
        <v>0</v>
      </c>
      <c r="F112" s="41">
        <v>0</v>
      </c>
      <c r="G112" s="41">
        <v>0</v>
      </c>
      <c r="H112" s="104">
        <v>0</v>
      </c>
      <c r="I112" s="104">
        <v>0</v>
      </c>
      <c r="J112" s="81">
        <f t="shared" si="24"/>
        <v>0</v>
      </c>
    </row>
    <row r="113" spans="1:10" x14ac:dyDescent="0.2">
      <c r="A113" s="13" t="s">
        <v>74</v>
      </c>
      <c r="B113" s="73" t="s">
        <v>144</v>
      </c>
      <c r="C113" s="41" t="s">
        <v>127</v>
      </c>
      <c r="D113" s="41">
        <v>0</v>
      </c>
      <c r="E113" s="41">
        <v>0</v>
      </c>
      <c r="F113" s="41">
        <v>0</v>
      </c>
      <c r="G113" s="41">
        <v>0</v>
      </c>
      <c r="H113" s="104">
        <v>0</v>
      </c>
      <c r="I113" s="104">
        <v>0</v>
      </c>
      <c r="J113" s="81">
        <f t="shared" si="24"/>
        <v>0</v>
      </c>
    </row>
    <row r="114" spans="1:10" x14ac:dyDescent="0.2">
      <c r="A114" s="13" t="s">
        <v>74</v>
      </c>
      <c r="B114" s="73" t="s">
        <v>144</v>
      </c>
      <c r="C114" s="45" t="s">
        <v>21</v>
      </c>
      <c r="D114" s="41">
        <v>0</v>
      </c>
      <c r="E114" s="41">
        <v>0</v>
      </c>
      <c r="F114" s="41">
        <v>0</v>
      </c>
      <c r="G114" s="41">
        <v>0</v>
      </c>
      <c r="H114" s="104">
        <v>0</v>
      </c>
      <c r="I114" s="104">
        <v>0</v>
      </c>
      <c r="J114" s="81">
        <f t="shared" si="24"/>
        <v>0</v>
      </c>
    </row>
    <row r="115" spans="1:10" x14ac:dyDescent="0.2">
      <c r="A115" s="13" t="s">
        <v>74</v>
      </c>
      <c r="B115" s="73" t="s">
        <v>144</v>
      </c>
      <c r="C115" s="45" t="s">
        <v>23</v>
      </c>
      <c r="D115" s="41">
        <v>0</v>
      </c>
      <c r="E115" s="41">
        <v>0</v>
      </c>
      <c r="F115" s="41">
        <v>0</v>
      </c>
      <c r="G115" s="41">
        <v>0</v>
      </c>
      <c r="H115" s="104">
        <v>0</v>
      </c>
      <c r="I115" s="104">
        <v>0</v>
      </c>
      <c r="J115" s="81">
        <f t="shared" si="24"/>
        <v>0</v>
      </c>
    </row>
    <row r="116" spans="1:10" ht="11.25" customHeight="1" x14ac:dyDescent="0.2">
      <c r="A116" s="13" t="s">
        <v>74</v>
      </c>
      <c r="B116" s="73" t="s">
        <v>144</v>
      </c>
      <c r="C116" s="45" t="s">
        <v>24</v>
      </c>
      <c r="D116" s="41">
        <v>0</v>
      </c>
      <c r="E116" s="41">
        <v>0</v>
      </c>
      <c r="F116" s="41">
        <v>0</v>
      </c>
      <c r="G116" s="41">
        <v>0</v>
      </c>
      <c r="H116" s="104">
        <v>0</v>
      </c>
      <c r="I116" s="104">
        <v>3</v>
      </c>
      <c r="J116" s="81">
        <f t="shared" si="24"/>
        <v>3</v>
      </c>
    </row>
    <row r="117" spans="1:10" x14ac:dyDescent="0.2">
      <c r="A117" s="13" t="s">
        <v>74</v>
      </c>
      <c r="B117" s="73" t="s">
        <v>144</v>
      </c>
      <c r="C117" s="41" t="s">
        <v>125</v>
      </c>
      <c r="D117" s="41">
        <v>0</v>
      </c>
      <c r="E117" s="41">
        <v>0</v>
      </c>
      <c r="F117" s="41">
        <v>0</v>
      </c>
      <c r="G117" s="41">
        <v>0</v>
      </c>
      <c r="H117" s="104">
        <v>0</v>
      </c>
      <c r="I117" s="104">
        <v>0</v>
      </c>
      <c r="J117" s="81">
        <f t="shared" si="24"/>
        <v>0</v>
      </c>
    </row>
    <row r="118" spans="1:10" ht="10.5" customHeight="1" x14ac:dyDescent="0.2">
      <c r="A118" s="13" t="s">
        <v>74</v>
      </c>
      <c r="B118" s="73" t="s">
        <v>144</v>
      </c>
      <c r="C118" s="41" t="s">
        <v>71</v>
      </c>
      <c r="D118" s="41">
        <v>0</v>
      </c>
      <c r="E118" s="41">
        <v>0</v>
      </c>
      <c r="F118" s="41">
        <v>0</v>
      </c>
      <c r="G118" s="41">
        <v>0</v>
      </c>
      <c r="H118" s="104">
        <v>0</v>
      </c>
      <c r="I118" s="104">
        <v>0</v>
      </c>
      <c r="J118" s="81">
        <f t="shared" si="24"/>
        <v>0</v>
      </c>
    </row>
    <row r="119" spans="1:10" ht="10.5" customHeight="1" x14ac:dyDescent="0.2">
      <c r="A119" s="13" t="s">
        <v>74</v>
      </c>
      <c r="B119" s="73" t="s">
        <v>144</v>
      </c>
      <c r="C119" s="41" t="s">
        <v>68</v>
      </c>
      <c r="D119" s="41">
        <v>0</v>
      </c>
      <c r="E119" s="41">
        <v>0</v>
      </c>
      <c r="F119" s="41">
        <v>0</v>
      </c>
      <c r="G119" s="41">
        <v>0</v>
      </c>
      <c r="H119" s="104">
        <v>0</v>
      </c>
      <c r="I119" s="104">
        <v>0</v>
      </c>
      <c r="J119" s="81">
        <f t="shared" si="24"/>
        <v>0</v>
      </c>
    </row>
    <row r="120" spans="1:10" x14ac:dyDescent="0.2">
      <c r="A120" s="13" t="s">
        <v>74</v>
      </c>
      <c r="B120" s="73" t="s">
        <v>144</v>
      </c>
      <c r="C120" s="41" t="s">
        <v>25</v>
      </c>
      <c r="D120" s="41">
        <v>0</v>
      </c>
      <c r="E120" s="41">
        <v>0</v>
      </c>
      <c r="F120" s="41">
        <v>0</v>
      </c>
      <c r="G120" s="41">
        <v>0</v>
      </c>
      <c r="H120" s="104">
        <v>0</v>
      </c>
      <c r="I120" s="104">
        <v>0</v>
      </c>
      <c r="J120" s="81">
        <f t="shared" si="24"/>
        <v>0</v>
      </c>
    </row>
    <row r="121" spans="1:10" x14ac:dyDescent="0.2">
      <c r="A121" s="13" t="s">
        <v>74</v>
      </c>
      <c r="B121" s="15" t="s">
        <v>63</v>
      </c>
      <c r="C121" s="16"/>
      <c r="D121" s="42">
        <f>SUM(D109:D120)</f>
        <v>0</v>
      </c>
      <c r="E121" s="42">
        <f t="shared" ref="E121:J121" si="25">SUM(E109:E120)</f>
        <v>0</v>
      </c>
      <c r="F121" s="42">
        <f t="shared" si="25"/>
        <v>0</v>
      </c>
      <c r="G121" s="42">
        <f t="shared" si="25"/>
        <v>0</v>
      </c>
      <c r="H121" s="42">
        <f t="shared" si="25"/>
        <v>0</v>
      </c>
      <c r="I121" s="42">
        <f t="shared" si="25"/>
        <v>3</v>
      </c>
      <c r="J121" s="42">
        <f t="shared" si="25"/>
        <v>3</v>
      </c>
    </row>
    <row r="122" spans="1:10" ht="10.5" customHeight="1" x14ac:dyDescent="0.2">
      <c r="A122" s="13" t="s">
        <v>74</v>
      </c>
      <c r="B122" s="13" t="s">
        <v>69</v>
      </c>
      <c r="C122" s="45" t="s">
        <v>19</v>
      </c>
      <c r="D122" s="41">
        <v>0</v>
      </c>
      <c r="E122" s="41">
        <v>0</v>
      </c>
      <c r="F122" s="41">
        <v>0</v>
      </c>
      <c r="G122" s="41">
        <v>0</v>
      </c>
      <c r="H122" s="104">
        <v>0</v>
      </c>
      <c r="I122" s="104">
        <v>0</v>
      </c>
      <c r="J122" s="81">
        <f>SUM(D122:I122)</f>
        <v>0</v>
      </c>
    </row>
    <row r="123" spans="1:10" ht="11.25" customHeight="1" x14ac:dyDescent="0.2">
      <c r="A123" s="13" t="s">
        <v>74</v>
      </c>
      <c r="B123" s="13" t="s">
        <v>69</v>
      </c>
      <c r="C123" s="45" t="s">
        <v>25</v>
      </c>
      <c r="D123" s="41">
        <v>0</v>
      </c>
      <c r="E123" s="41">
        <v>0</v>
      </c>
      <c r="F123" s="41">
        <v>0</v>
      </c>
      <c r="G123" s="41">
        <v>0</v>
      </c>
      <c r="H123" s="104">
        <v>0</v>
      </c>
      <c r="I123" s="104">
        <v>0</v>
      </c>
      <c r="J123" s="81">
        <f t="shared" ref="J123:J124" si="26">SUM(D123:I123)</f>
        <v>0</v>
      </c>
    </row>
    <row r="124" spans="1:10" ht="11.25" customHeight="1" x14ac:dyDescent="0.2">
      <c r="A124" s="13" t="s">
        <v>74</v>
      </c>
      <c r="B124" s="13" t="s">
        <v>69</v>
      </c>
      <c r="C124" s="45" t="s">
        <v>24</v>
      </c>
      <c r="D124" s="41">
        <v>0</v>
      </c>
      <c r="E124" s="41">
        <v>0</v>
      </c>
      <c r="F124" s="41">
        <v>0</v>
      </c>
      <c r="G124" s="41">
        <v>0</v>
      </c>
      <c r="H124" s="104">
        <v>0</v>
      </c>
      <c r="I124" s="104">
        <v>0</v>
      </c>
      <c r="J124" s="81">
        <f t="shared" si="26"/>
        <v>0</v>
      </c>
    </row>
    <row r="125" spans="1:10" ht="12" customHeight="1" x14ac:dyDescent="0.2">
      <c r="A125" s="13" t="s">
        <v>74</v>
      </c>
      <c r="B125" s="15" t="s">
        <v>70</v>
      </c>
      <c r="C125" s="16"/>
      <c r="D125" s="42">
        <f t="shared" ref="D125:J125" si="27">SUM(D122:D124)</f>
        <v>0</v>
      </c>
      <c r="E125" s="42">
        <f t="shared" si="27"/>
        <v>0</v>
      </c>
      <c r="F125" s="42">
        <f t="shared" si="27"/>
        <v>0</v>
      </c>
      <c r="G125" s="42">
        <f t="shared" si="27"/>
        <v>0</v>
      </c>
      <c r="H125" s="42">
        <f t="shared" si="27"/>
        <v>0</v>
      </c>
      <c r="I125" s="42">
        <f t="shared" si="27"/>
        <v>0</v>
      </c>
      <c r="J125" s="42">
        <f t="shared" si="27"/>
        <v>0</v>
      </c>
    </row>
    <row r="126" spans="1:10" ht="12" customHeight="1" x14ac:dyDescent="0.2">
      <c r="A126" s="13" t="s">
        <v>74</v>
      </c>
      <c r="B126" s="13" t="s">
        <v>135</v>
      </c>
      <c r="C126" s="45" t="s">
        <v>0</v>
      </c>
      <c r="D126" s="41">
        <v>0</v>
      </c>
      <c r="E126" s="41">
        <v>2</v>
      </c>
      <c r="F126" s="41">
        <v>0</v>
      </c>
      <c r="G126" s="41">
        <v>0</v>
      </c>
      <c r="H126" s="104">
        <v>0</v>
      </c>
      <c r="I126" s="104">
        <v>0</v>
      </c>
      <c r="J126" s="81">
        <f>SUM(D126:I126)</f>
        <v>2</v>
      </c>
    </row>
    <row r="127" spans="1:10" ht="12" customHeight="1" x14ac:dyDescent="0.2">
      <c r="A127" s="13" t="s">
        <v>74</v>
      </c>
      <c r="B127" s="13" t="s">
        <v>135</v>
      </c>
      <c r="C127" s="45" t="s">
        <v>7</v>
      </c>
      <c r="D127" s="41">
        <v>0</v>
      </c>
      <c r="E127" s="41">
        <v>0</v>
      </c>
      <c r="F127" s="41">
        <v>0</v>
      </c>
      <c r="G127" s="41">
        <v>4</v>
      </c>
      <c r="H127" s="104">
        <v>0</v>
      </c>
      <c r="I127" s="104">
        <v>0</v>
      </c>
      <c r="J127" s="81">
        <f t="shared" ref="J127:J136" si="28">SUM(D127:I127)</f>
        <v>4</v>
      </c>
    </row>
    <row r="128" spans="1:10" ht="12" customHeight="1" x14ac:dyDescent="0.2">
      <c r="A128" s="13" t="s">
        <v>74</v>
      </c>
      <c r="B128" s="13" t="s">
        <v>135</v>
      </c>
      <c r="C128" s="45" t="s">
        <v>19</v>
      </c>
      <c r="D128" s="41">
        <v>0</v>
      </c>
      <c r="E128" s="41">
        <v>0</v>
      </c>
      <c r="F128" s="41">
        <v>4</v>
      </c>
      <c r="G128" s="41">
        <v>1</v>
      </c>
      <c r="H128" s="104">
        <v>1</v>
      </c>
      <c r="I128" s="104">
        <v>1</v>
      </c>
      <c r="J128" s="81">
        <f t="shared" si="28"/>
        <v>7</v>
      </c>
    </row>
    <row r="129" spans="1:10" ht="12" customHeight="1" x14ac:dyDescent="0.2">
      <c r="A129" s="13" t="s">
        <v>74</v>
      </c>
      <c r="B129" s="13" t="s">
        <v>135</v>
      </c>
      <c r="C129" s="45" t="s">
        <v>20</v>
      </c>
      <c r="D129" s="41">
        <v>0</v>
      </c>
      <c r="E129" s="41">
        <v>3</v>
      </c>
      <c r="F129" s="41">
        <v>4</v>
      </c>
      <c r="G129" s="41">
        <v>3</v>
      </c>
      <c r="H129" s="104">
        <v>0</v>
      </c>
      <c r="I129" s="104">
        <v>0</v>
      </c>
      <c r="J129" s="81">
        <f t="shared" si="28"/>
        <v>10</v>
      </c>
    </row>
    <row r="130" spans="1:10" ht="12" customHeight="1" x14ac:dyDescent="0.2">
      <c r="A130" s="13" t="s">
        <v>74</v>
      </c>
      <c r="B130" s="13" t="s">
        <v>135</v>
      </c>
      <c r="C130" s="41" t="s">
        <v>21</v>
      </c>
      <c r="D130" s="41">
        <v>3</v>
      </c>
      <c r="E130" s="41">
        <v>0</v>
      </c>
      <c r="F130" s="41">
        <v>0</v>
      </c>
      <c r="G130" s="41">
        <v>1</v>
      </c>
      <c r="H130" s="104">
        <v>0</v>
      </c>
      <c r="I130" s="104">
        <v>3</v>
      </c>
      <c r="J130" s="81">
        <f t="shared" si="28"/>
        <v>7</v>
      </c>
    </row>
    <row r="131" spans="1:10" ht="12" customHeight="1" x14ac:dyDescent="0.2">
      <c r="A131" s="13" t="s">
        <v>74</v>
      </c>
      <c r="B131" s="13" t="s">
        <v>135</v>
      </c>
      <c r="C131" s="41" t="s">
        <v>23</v>
      </c>
      <c r="D131" s="41">
        <v>0</v>
      </c>
      <c r="E131" s="41">
        <v>0</v>
      </c>
      <c r="F131" s="41">
        <v>0</v>
      </c>
      <c r="G131" s="41">
        <v>0</v>
      </c>
      <c r="H131" s="104">
        <v>0</v>
      </c>
      <c r="I131" s="104">
        <v>0</v>
      </c>
      <c r="J131" s="81">
        <f t="shared" si="28"/>
        <v>0</v>
      </c>
    </row>
    <row r="132" spans="1:10" ht="12" customHeight="1" x14ac:dyDescent="0.2">
      <c r="A132" s="13" t="s">
        <v>74</v>
      </c>
      <c r="B132" s="13" t="s">
        <v>135</v>
      </c>
      <c r="C132" s="45" t="s">
        <v>24</v>
      </c>
      <c r="D132" s="41">
        <v>13</v>
      </c>
      <c r="E132" s="41">
        <v>12</v>
      </c>
      <c r="F132" s="41">
        <v>28</v>
      </c>
      <c r="G132" s="41">
        <v>13</v>
      </c>
      <c r="H132" s="104">
        <v>16</v>
      </c>
      <c r="I132" s="104">
        <v>11</v>
      </c>
      <c r="J132" s="81">
        <f t="shared" si="28"/>
        <v>93</v>
      </c>
    </row>
    <row r="133" spans="1:10" ht="12" customHeight="1" x14ac:dyDescent="0.2">
      <c r="A133" s="13" t="s">
        <v>74</v>
      </c>
      <c r="B133" s="13" t="s">
        <v>135</v>
      </c>
      <c r="C133" s="45" t="s">
        <v>25</v>
      </c>
      <c r="D133" s="41">
        <v>0</v>
      </c>
      <c r="E133" s="41">
        <v>3</v>
      </c>
      <c r="F133" s="41">
        <v>16</v>
      </c>
      <c r="G133" s="41">
        <v>0</v>
      </c>
      <c r="H133" s="104">
        <v>1</v>
      </c>
      <c r="I133" s="104">
        <v>12</v>
      </c>
      <c r="J133" s="81">
        <f t="shared" si="28"/>
        <v>32</v>
      </c>
    </row>
    <row r="134" spans="1:10" x14ac:dyDescent="0.2">
      <c r="A134" s="13" t="s">
        <v>74</v>
      </c>
      <c r="B134" s="13" t="s">
        <v>135</v>
      </c>
      <c r="C134" s="41" t="s">
        <v>71</v>
      </c>
      <c r="D134" s="41">
        <v>16</v>
      </c>
      <c r="E134" s="41">
        <v>6</v>
      </c>
      <c r="F134" s="41">
        <v>8</v>
      </c>
      <c r="G134" s="41">
        <v>1</v>
      </c>
      <c r="H134" s="104">
        <v>3</v>
      </c>
      <c r="I134" s="104">
        <v>5</v>
      </c>
      <c r="J134" s="81">
        <f t="shared" si="28"/>
        <v>39</v>
      </c>
    </row>
    <row r="135" spans="1:10" ht="12" customHeight="1" x14ac:dyDescent="0.2">
      <c r="A135" s="13" t="s">
        <v>74</v>
      </c>
      <c r="B135" s="13" t="s">
        <v>135</v>
      </c>
      <c r="C135" s="45" t="s">
        <v>125</v>
      </c>
      <c r="D135" s="41">
        <v>2</v>
      </c>
      <c r="E135" s="41">
        <v>0</v>
      </c>
      <c r="F135" s="41">
        <v>0</v>
      </c>
      <c r="G135" s="41">
        <v>0</v>
      </c>
      <c r="H135" s="104">
        <v>0</v>
      </c>
      <c r="I135" s="104">
        <v>0</v>
      </c>
      <c r="J135" s="81">
        <f t="shared" si="28"/>
        <v>2</v>
      </c>
    </row>
    <row r="136" spans="1:10" ht="12" customHeight="1" x14ac:dyDescent="0.2">
      <c r="A136" s="13" t="s">
        <v>74</v>
      </c>
      <c r="B136" s="13" t="s">
        <v>135</v>
      </c>
      <c r="C136" s="45" t="s">
        <v>126</v>
      </c>
      <c r="D136" s="41">
        <v>0</v>
      </c>
      <c r="E136" s="41">
        <v>0</v>
      </c>
      <c r="F136" s="41">
        <v>0</v>
      </c>
      <c r="G136" s="41">
        <v>0</v>
      </c>
      <c r="H136" s="104">
        <v>0</v>
      </c>
      <c r="I136" s="104">
        <v>0</v>
      </c>
      <c r="J136" s="81">
        <f t="shared" si="28"/>
        <v>0</v>
      </c>
    </row>
    <row r="137" spans="1:10" ht="12" customHeight="1" x14ac:dyDescent="0.2">
      <c r="A137" s="13" t="s">
        <v>74</v>
      </c>
      <c r="B137" s="15" t="s">
        <v>134</v>
      </c>
      <c r="C137" s="16"/>
      <c r="D137" s="42">
        <f>SUM(D126:D136)</f>
        <v>34</v>
      </c>
      <c r="E137" s="42">
        <f t="shared" ref="E137:J137" si="29">SUM(E126:E136)</f>
        <v>26</v>
      </c>
      <c r="F137" s="42">
        <f t="shared" si="29"/>
        <v>60</v>
      </c>
      <c r="G137" s="42">
        <f t="shared" si="29"/>
        <v>23</v>
      </c>
      <c r="H137" s="42">
        <f t="shared" si="29"/>
        <v>21</v>
      </c>
      <c r="I137" s="42">
        <f t="shared" si="29"/>
        <v>32</v>
      </c>
      <c r="J137" s="42">
        <f t="shared" si="29"/>
        <v>196</v>
      </c>
    </row>
    <row r="138" spans="1:10" ht="12" customHeight="1" x14ac:dyDescent="0.2">
      <c r="A138" s="13" t="s">
        <v>74</v>
      </c>
      <c r="B138" s="13" t="s">
        <v>156</v>
      </c>
      <c r="C138" s="41" t="s">
        <v>0</v>
      </c>
      <c r="D138" s="41">
        <v>0</v>
      </c>
      <c r="E138" s="41">
        <v>0</v>
      </c>
      <c r="F138" s="41">
        <v>0</v>
      </c>
      <c r="G138" s="41">
        <v>0</v>
      </c>
      <c r="H138" s="104">
        <v>0</v>
      </c>
      <c r="I138" s="104">
        <v>0</v>
      </c>
      <c r="J138" s="81">
        <f>SUM(D138:I138)</f>
        <v>0</v>
      </c>
    </row>
    <row r="139" spans="1:10" ht="12" customHeight="1" x14ac:dyDescent="0.2">
      <c r="A139" s="13" t="s">
        <v>74</v>
      </c>
      <c r="B139" s="13" t="s">
        <v>156</v>
      </c>
      <c r="C139" s="41" t="s">
        <v>21</v>
      </c>
      <c r="D139" s="41">
        <v>0</v>
      </c>
      <c r="E139" s="41">
        <v>0</v>
      </c>
      <c r="F139" s="41">
        <v>0</v>
      </c>
      <c r="G139" s="41">
        <v>0</v>
      </c>
      <c r="H139" s="104">
        <v>0</v>
      </c>
      <c r="I139" s="104">
        <v>0</v>
      </c>
      <c r="J139" s="81">
        <f t="shared" ref="J139:J142" si="30">SUM(D139:I139)</f>
        <v>0</v>
      </c>
    </row>
    <row r="140" spans="1:10" ht="12" customHeight="1" x14ac:dyDescent="0.2">
      <c r="A140" s="13" t="s">
        <v>74</v>
      </c>
      <c r="B140" s="13" t="s">
        <v>156</v>
      </c>
      <c r="C140" s="45" t="s">
        <v>24</v>
      </c>
      <c r="D140" s="41">
        <v>0</v>
      </c>
      <c r="E140" s="41">
        <v>0</v>
      </c>
      <c r="F140" s="41">
        <v>0</v>
      </c>
      <c r="G140" s="41">
        <v>0</v>
      </c>
      <c r="H140" s="104">
        <v>0</v>
      </c>
      <c r="I140" s="104">
        <v>0</v>
      </c>
      <c r="J140" s="81">
        <f t="shared" si="30"/>
        <v>0</v>
      </c>
    </row>
    <row r="141" spans="1:10" ht="12" customHeight="1" x14ac:dyDescent="0.2">
      <c r="A141" s="13" t="s">
        <v>74</v>
      </c>
      <c r="B141" s="13" t="s">
        <v>156</v>
      </c>
      <c r="C141" s="45" t="s">
        <v>25</v>
      </c>
      <c r="D141" s="41">
        <v>0</v>
      </c>
      <c r="E141" s="41">
        <v>0</v>
      </c>
      <c r="F141" s="41">
        <v>0</v>
      </c>
      <c r="G141" s="41">
        <v>0</v>
      </c>
      <c r="H141" s="104">
        <v>0</v>
      </c>
      <c r="I141" s="104">
        <v>0</v>
      </c>
      <c r="J141" s="81">
        <f t="shared" si="30"/>
        <v>0</v>
      </c>
    </row>
    <row r="142" spans="1:10" ht="12" customHeight="1" x14ac:dyDescent="0.2">
      <c r="A142" s="13" t="s">
        <v>74</v>
      </c>
      <c r="B142" s="13" t="s">
        <v>156</v>
      </c>
      <c r="C142" s="45" t="s">
        <v>7</v>
      </c>
      <c r="D142" s="41">
        <v>0</v>
      </c>
      <c r="E142" s="41">
        <v>0</v>
      </c>
      <c r="F142" s="41">
        <v>0</v>
      </c>
      <c r="G142" s="41">
        <v>0</v>
      </c>
      <c r="H142" s="104">
        <v>0</v>
      </c>
      <c r="I142" s="104">
        <v>0</v>
      </c>
      <c r="J142" s="81">
        <f t="shared" si="30"/>
        <v>0</v>
      </c>
    </row>
    <row r="143" spans="1:10" ht="12" customHeight="1" x14ac:dyDescent="0.2">
      <c r="A143" s="13" t="s">
        <v>74</v>
      </c>
      <c r="B143" s="32" t="s">
        <v>157</v>
      </c>
      <c r="C143" s="42"/>
      <c r="D143" s="42">
        <f>SUM(D138:D142)</f>
        <v>0</v>
      </c>
      <c r="E143" s="42">
        <f t="shared" ref="E143:J143" si="31">SUM(E138:E142)</f>
        <v>0</v>
      </c>
      <c r="F143" s="42">
        <f t="shared" si="31"/>
        <v>0</v>
      </c>
      <c r="G143" s="42">
        <f t="shared" si="31"/>
        <v>0</v>
      </c>
      <c r="H143" s="42">
        <f t="shared" si="31"/>
        <v>0</v>
      </c>
      <c r="I143" s="42">
        <f t="shared" si="31"/>
        <v>0</v>
      </c>
      <c r="J143" s="42">
        <f t="shared" si="31"/>
        <v>0</v>
      </c>
    </row>
    <row r="144" spans="1:10" x14ac:dyDescent="0.2">
      <c r="A144" s="82" t="s">
        <v>83</v>
      </c>
      <c r="B144" s="22"/>
      <c r="C144" s="22"/>
      <c r="D144" s="37">
        <f>SUM(D125,D121,D103,D90,D79,D71,D64,D52,D41,D137,D143,D108)</f>
        <v>420</v>
      </c>
      <c r="E144" s="37">
        <f>SUM(E125,E121,E103,E90,E79,E71,E64,E52,E41,E137,E143,E108)</f>
        <v>359</v>
      </c>
      <c r="F144" s="37">
        <f>SUM(F125,F121,F103,F90,F79,F71,F64,F52,F41,F137,F143,F108)</f>
        <v>313</v>
      </c>
      <c r="G144" s="37">
        <f>SUM(G125,G121,G103,G90,G79,G71,G64,G52,G41,G137,G143,G108)</f>
        <v>285</v>
      </c>
      <c r="H144" s="37">
        <f>SUM(H125,H121,H103,H90,H79,H71,H64,H52,H41,H137,H143,H108)</f>
        <v>234</v>
      </c>
      <c r="I144" s="37">
        <f t="shared" ref="I144:J144" si="32">SUM(I125,I121,I103,I90,I79,I71,I64,I52,I41,I137,I143,I108)</f>
        <v>216</v>
      </c>
      <c r="J144" s="37">
        <f t="shared" si="32"/>
        <v>1827</v>
      </c>
    </row>
    <row r="145" spans="1:15" x14ac:dyDescent="0.2">
      <c r="A145" s="13" t="s">
        <v>75</v>
      </c>
      <c r="B145" s="13" t="s">
        <v>10</v>
      </c>
      <c r="C145" s="45" t="s">
        <v>0</v>
      </c>
      <c r="D145" s="41">
        <v>1</v>
      </c>
      <c r="E145" s="41">
        <v>4</v>
      </c>
      <c r="F145" s="41">
        <v>1</v>
      </c>
      <c r="G145" s="41">
        <v>2</v>
      </c>
      <c r="H145" s="104">
        <v>1</v>
      </c>
      <c r="I145" s="104">
        <v>0</v>
      </c>
      <c r="J145" s="81">
        <f>SUM(D145:I145)</f>
        <v>9</v>
      </c>
    </row>
    <row r="146" spans="1:15" x14ac:dyDescent="0.2">
      <c r="A146" s="13" t="s">
        <v>75</v>
      </c>
      <c r="B146" s="13" t="s">
        <v>10</v>
      </c>
      <c r="C146" s="45" t="s">
        <v>7</v>
      </c>
      <c r="D146" s="41">
        <v>6</v>
      </c>
      <c r="E146" s="41">
        <v>8</v>
      </c>
      <c r="F146" s="41">
        <v>2</v>
      </c>
      <c r="G146" s="41">
        <v>4</v>
      </c>
      <c r="H146" s="104">
        <v>3</v>
      </c>
      <c r="I146" s="104">
        <v>4</v>
      </c>
      <c r="J146" s="81">
        <f t="shared" ref="J146:J157" si="33">SUM(D146:I146)</f>
        <v>27</v>
      </c>
    </row>
    <row r="147" spans="1:15" x14ac:dyDescent="0.2">
      <c r="A147" s="13" t="s">
        <v>75</v>
      </c>
      <c r="B147" s="13" t="s">
        <v>10</v>
      </c>
      <c r="C147" s="45" t="s">
        <v>19</v>
      </c>
      <c r="D147" s="41">
        <v>23</v>
      </c>
      <c r="E147" s="41">
        <v>13</v>
      </c>
      <c r="F147" s="41">
        <v>21</v>
      </c>
      <c r="G147" s="41">
        <v>23</v>
      </c>
      <c r="H147" s="104">
        <v>16</v>
      </c>
      <c r="I147" s="104">
        <v>47</v>
      </c>
      <c r="J147" s="81">
        <f t="shared" si="33"/>
        <v>143</v>
      </c>
    </row>
    <row r="148" spans="1:15" x14ac:dyDescent="0.2">
      <c r="A148" s="13" t="s">
        <v>75</v>
      </c>
      <c r="B148" s="13" t="s">
        <v>10</v>
      </c>
      <c r="C148" s="45" t="s">
        <v>20</v>
      </c>
      <c r="D148" s="41">
        <v>4</v>
      </c>
      <c r="E148" s="41">
        <v>9</v>
      </c>
      <c r="F148" s="41">
        <v>1</v>
      </c>
      <c r="G148" s="41">
        <v>2</v>
      </c>
      <c r="H148" s="104"/>
      <c r="I148" s="104">
        <v>3</v>
      </c>
      <c r="J148" s="81">
        <f t="shared" si="33"/>
        <v>19</v>
      </c>
    </row>
    <row r="149" spans="1:15" x14ac:dyDescent="0.2">
      <c r="A149" s="13" t="s">
        <v>75</v>
      </c>
      <c r="B149" s="13" t="s">
        <v>10</v>
      </c>
      <c r="C149" s="45" t="s">
        <v>21</v>
      </c>
      <c r="D149" s="41">
        <v>11</v>
      </c>
      <c r="E149" s="41">
        <v>20</v>
      </c>
      <c r="F149" s="41">
        <v>9</v>
      </c>
      <c r="G149" s="41">
        <v>5</v>
      </c>
      <c r="H149" s="104">
        <v>13</v>
      </c>
      <c r="I149" s="104">
        <v>9</v>
      </c>
      <c r="J149" s="81">
        <f t="shared" si="33"/>
        <v>67</v>
      </c>
      <c r="O149" s="7" t="s">
        <v>168</v>
      </c>
    </row>
    <row r="150" spans="1:15" x14ac:dyDescent="0.2">
      <c r="A150" s="13" t="s">
        <v>75</v>
      </c>
      <c r="B150" s="13" t="s">
        <v>10</v>
      </c>
      <c r="C150" s="45" t="s">
        <v>23</v>
      </c>
      <c r="D150" s="41">
        <v>0</v>
      </c>
      <c r="E150" s="41">
        <v>2</v>
      </c>
      <c r="F150" s="41">
        <v>1</v>
      </c>
      <c r="G150" s="41">
        <v>4</v>
      </c>
      <c r="H150" s="104"/>
      <c r="I150" s="104">
        <v>1</v>
      </c>
      <c r="J150" s="81">
        <f t="shared" si="33"/>
        <v>8</v>
      </c>
    </row>
    <row r="151" spans="1:15" x14ac:dyDescent="0.2">
      <c r="A151" s="13" t="s">
        <v>75</v>
      </c>
      <c r="B151" s="13" t="s">
        <v>10</v>
      </c>
      <c r="C151" s="45" t="s">
        <v>24</v>
      </c>
      <c r="D151" s="41">
        <v>18</v>
      </c>
      <c r="E151" s="41">
        <v>23</v>
      </c>
      <c r="F151" s="41">
        <v>28</v>
      </c>
      <c r="G151" s="41">
        <v>39</v>
      </c>
      <c r="H151" s="104">
        <v>25</v>
      </c>
      <c r="I151" s="104">
        <v>38</v>
      </c>
      <c r="J151" s="81">
        <f t="shared" si="33"/>
        <v>171</v>
      </c>
    </row>
    <row r="152" spans="1:15" x14ac:dyDescent="0.2">
      <c r="A152" s="13" t="s">
        <v>75</v>
      </c>
      <c r="B152" s="13" t="s">
        <v>10</v>
      </c>
      <c r="C152" s="45" t="s">
        <v>25</v>
      </c>
      <c r="D152" s="41">
        <v>17</v>
      </c>
      <c r="E152" s="41">
        <v>19</v>
      </c>
      <c r="F152" s="41">
        <v>20</v>
      </c>
      <c r="G152" s="41">
        <v>5</v>
      </c>
      <c r="H152" s="104">
        <v>5</v>
      </c>
      <c r="I152" s="104">
        <v>15</v>
      </c>
      <c r="J152" s="81">
        <f t="shared" si="33"/>
        <v>81</v>
      </c>
    </row>
    <row r="153" spans="1:15" x14ac:dyDescent="0.2">
      <c r="A153" s="13" t="s">
        <v>75</v>
      </c>
      <c r="B153" s="13" t="s">
        <v>10</v>
      </c>
      <c r="C153" s="45" t="s">
        <v>68</v>
      </c>
      <c r="D153" s="41">
        <v>0</v>
      </c>
      <c r="E153" s="41">
        <v>0</v>
      </c>
      <c r="F153" s="41">
        <v>0</v>
      </c>
      <c r="G153" s="41">
        <v>0</v>
      </c>
      <c r="H153" s="104"/>
      <c r="I153" s="104">
        <v>0</v>
      </c>
      <c r="J153" s="81">
        <f t="shared" si="33"/>
        <v>0</v>
      </c>
    </row>
    <row r="154" spans="1:15" ht="11.25" customHeight="1" x14ac:dyDescent="0.2">
      <c r="A154" s="13" t="s">
        <v>75</v>
      </c>
      <c r="B154" s="13" t="s">
        <v>10</v>
      </c>
      <c r="C154" s="45" t="s">
        <v>57</v>
      </c>
      <c r="D154" s="41">
        <v>0</v>
      </c>
      <c r="E154" s="41">
        <v>0</v>
      </c>
      <c r="F154" s="41">
        <v>0</v>
      </c>
      <c r="G154" s="41">
        <v>0</v>
      </c>
      <c r="H154" s="104"/>
      <c r="I154" s="104">
        <v>0</v>
      </c>
      <c r="J154" s="81">
        <f t="shared" si="33"/>
        <v>0</v>
      </c>
    </row>
    <row r="155" spans="1:15" x14ac:dyDescent="0.2">
      <c r="A155" s="13" t="s">
        <v>75</v>
      </c>
      <c r="B155" s="13" t="s">
        <v>10</v>
      </c>
      <c r="C155" s="45" t="s">
        <v>71</v>
      </c>
      <c r="D155" s="41">
        <v>5</v>
      </c>
      <c r="E155" s="41">
        <v>2</v>
      </c>
      <c r="F155" s="41">
        <v>4</v>
      </c>
      <c r="G155" s="41">
        <v>3</v>
      </c>
      <c r="H155" s="104">
        <v>2</v>
      </c>
      <c r="I155" s="104">
        <v>2</v>
      </c>
      <c r="J155" s="81">
        <f t="shared" si="33"/>
        <v>18</v>
      </c>
    </row>
    <row r="156" spans="1:15" ht="10.5" customHeight="1" x14ac:dyDescent="0.2">
      <c r="A156" s="13" t="s">
        <v>75</v>
      </c>
      <c r="B156" s="13" t="s">
        <v>10</v>
      </c>
      <c r="C156" s="41" t="s">
        <v>125</v>
      </c>
      <c r="D156" s="41">
        <v>4</v>
      </c>
      <c r="E156" s="41">
        <v>4</v>
      </c>
      <c r="F156" s="41">
        <v>7</v>
      </c>
      <c r="G156" s="41">
        <v>10</v>
      </c>
      <c r="H156" s="104">
        <v>6</v>
      </c>
      <c r="I156" s="104">
        <v>6</v>
      </c>
      <c r="J156" s="81">
        <f t="shared" si="33"/>
        <v>37</v>
      </c>
    </row>
    <row r="157" spans="1:15" x14ac:dyDescent="0.2">
      <c r="A157" s="13" t="s">
        <v>75</v>
      </c>
      <c r="B157" s="13" t="s">
        <v>10</v>
      </c>
      <c r="C157" s="45" t="s">
        <v>126</v>
      </c>
      <c r="D157" s="41">
        <v>0</v>
      </c>
      <c r="E157" s="41">
        <v>0</v>
      </c>
      <c r="F157" s="41">
        <v>0</v>
      </c>
      <c r="G157" s="41">
        <v>0</v>
      </c>
      <c r="H157" s="104"/>
      <c r="I157" s="104">
        <v>0</v>
      </c>
      <c r="J157" s="81">
        <f t="shared" si="33"/>
        <v>0</v>
      </c>
    </row>
    <row r="158" spans="1:15" x14ac:dyDescent="0.2">
      <c r="A158" s="13" t="s">
        <v>75</v>
      </c>
      <c r="B158" s="15" t="s">
        <v>35</v>
      </c>
      <c r="C158" s="16"/>
      <c r="D158" s="42">
        <f>SUM(D145:D157)</f>
        <v>89</v>
      </c>
      <c r="E158" s="42">
        <f t="shared" ref="E158:J158" si="34">SUM(E145:E157)</f>
        <v>104</v>
      </c>
      <c r="F158" s="42">
        <f t="shared" si="34"/>
        <v>94</v>
      </c>
      <c r="G158" s="42">
        <f t="shared" si="34"/>
        <v>97</v>
      </c>
      <c r="H158" s="42">
        <f t="shared" si="34"/>
        <v>71</v>
      </c>
      <c r="I158" s="42">
        <f t="shared" si="34"/>
        <v>125</v>
      </c>
      <c r="J158" s="42">
        <f t="shared" si="34"/>
        <v>580</v>
      </c>
    </row>
    <row r="159" spans="1:15" x14ac:dyDescent="0.2">
      <c r="A159" s="13" t="s">
        <v>75</v>
      </c>
      <c r="B159" s="13" t="s">
        <v>96</v>
      </c>
      <c r="C159" s="30" t="s">
        <v>24</v>
      </c>
      <c r="D159" s="41">
        <v>0</v>
      </c>
      <c r="E159" s="41">
        <v>0</v>
      </c>
      <c r="F159" s="41">
        <v>0</v>
      </c>
      <c r="G159" s="41">
        <v>0</v>
      </c>
      <c r="H159" s="104">
        <v>0</v>
      </c>
      <c r="I159" s="104">
        <v>0</v>
      </c>
      <c r="J159" s="81">
        <f>SUM(D159:I159)</f>
        <v>0</v>
      </c>
    </row>
    <row r="160" spans="1:15" x14ac:dyDescent="0.2">
      <c r="A160" s="13" t="s">
        <v>75</v>
      </c>
      <c r="B160" s="13" t="s">
        <v>181</v>
      </c>
      <c r="C160" s="31" t="s">
        <v>20</v>
      </c>
      <c r="D160" s="41">
        <v>0</v>
      </c>
      <c r="E160" s="41">
        <v>0</v>
      </c>
      <c r="F160" s="41">
        <v>0</v>
      </c>
      <c r="G160" s="41">
        <v>0</v>
      </c>
      <c r="H160" s="104">
        <v>0</v>
      </c>
      <c r="I160" s="104">
        <v>0</v>
      </c>
      <c r="J160" s="81">
        <f>SUM(D160:I160)</f>
        <v>0</v>
      </c>
    </row>
    <row r="161" spans="1:10" x14ac:dyDescent="0.2">
      <c r="A161" s="13" t="s">
        <v>75</v>
      </c>
      <c r="B161" s="15" t="s">
        <v>97</v>
      </c>
      <c r="C161" s="16"/>
      <c r="D161" s="42">
        <f>SUM(D159:D160)</f>
        <v>0</v>
      </c>
      <c r="E161" s="42">
        <f t="shared" ref="E161:J161" si="35">SUM(E159:E160)</f>
        <v>0</v>
      </c>
      <c r="F161" s="42">
        <f t="shared" si="35"/>
        <v>0</v>
      </c>
      <c r="G161" s="42">
        <f t="shared" si="35"/>
        <v>0</v>
      </c>
      <c r="H161" s="42">
        <f t="shared" si="35"/>
        <v>0</v>
      </c>
      <c r="I161" s="42">
        <f t="shared" si="35"/>
        <v>0</v>
      </c>
      <c r="J161" s="42">
        <f t="shared" si="35"/>
        <v>0</v>
      </c>
    </row>
    <row r="162" spans="1:10" x14ac:dyDescent="0.2">
      <c r="A162" s="83" t="s">
        <v>84</v>
      </c>
      <c r="B162" s="18"/>
      <c r="C162" s="18"/>
      <c r="D162" s="37">
        <f xml:space="preserve"> SUM(D161,D158)</f>
        <v>89</v>
      </c>
      <c r="E162" s="37">
        <f t="shared" ref="E162:J162" si="36" xml:space="preserve"> SUM(E161,E158)</f>
        <v>104</v>
      </c>
      <c r="F162" s="37">
        <f t="shared" si="36"/>
        <v>94</v>
      </c>
      <c r="G162" s="37">
        <f t="shared" si="36"/>
        <v>97</v>
      </c>
      <c r="H162" s="37">
        <f t="shared" si="36"/>
        <v>71</v>
      </c>
      <c r="I162" s="37">
        <f t="shared" si="36"/>
        <v>125</v>
      </c>
      <c r="J162" s="37">
        <f t="shared" si="36"/>
        <v>580</v>
      </c>
    </row>
    <row r="163" spans="1:10" x14ac:dyDescent="0.2">
      <c r="A163" s="84" t="s">
        <v>76</v>
      </c>
      <c r="B163" s="13" t="s">
        <v>11</v>
      </c>
      <c r="C163" s="45" t="s">
        <v>0</v>
      </c>
      <c r="D163" s="41">
        <v>0</v>
      </c>
      <c r="E163" s="41">
        <v>0</v>
      </c>
      <c r="F163" s="41">
        <v>0</v>
      </c>
      <c r="G163" s="41">
        <v>0</v>
      </c>
      <c r="H163" s="104">
        <v>0</v>
      </c>
      <c r="I163" s="104">
        <v>0</v>
      </c>
      <c r="J163" s="81">
        <f>SUM(D163:I163)</f>
        <v>0</v>
      </c>
    </row>
    <row r="164" spans="1:10" x14ac:dyDescent="0.2">
      <c r="A164" s="84" t="s">
        <v>76</v>
      </c>
      <c r="B164" s="13" t="s">
        <v>11</v>
      </c>
      <c r="C164" s="45" t="s">
        <v>7</v>
      </c>
      <c r="D164" s="41">
        <v>1</v>
      </c>
      <c r="E164" s="41">
        <v>2</v>
      </c>
      <c r="F164" s="41">
        <v>2</v>
      </c>
      <c r="G164" s="41">
        <v>2</v>
      </c>
      <c r="H164" s="104">
        <v>2</v>
      </c>
      <c r="I164" s="104">
        <v>2</v>
      </c>
      <c r="J164" s="81">
        <f t="shared" ref="J164:J175" si="37">SUM(D164:I164)</f>
        <v>11</v>
      </c>
    </row>
    <row r="165" spans="1:10" ht="12.75" customHeight="1" x14ac:dyDescent="0.2">
      <c r="A165" s="84" t="s">
        <v>76</v>
      </c>
      <c r="B165" s="13" t="s">
        <v>11</v>
      </c>
      <c r="C165" s="45" t="s">
        <v>19</v>
      </c>
      <c r="D165" s="41">
        <v>12</v>
      </c>
      <c r="E165" s="41">
        <v>9</v>
      </c>
      <c r="F165" s="41">
        <v>5</v>
      </c>
      <c r="G165" s="41">
        <v>17</v>
      </c>
      <c r="H165" s="104">
        <v>9</v>
      </c>
      <c r="I165" s="104">
        <v>18</v>
      </c>
      <c r="J165" s="81">
        <f t="shared" si="37"/>
        <v>70</v>
      </c>
    </row>
    <row r="166" spans="1:10" ht="12.75" customHeight="1" x14ac:dyDescent="0.2">
      <c r="A166" s="84" t="s">
        <v>76</v>
      </c>
      <c r="B166" s="13" t="s">
        <v>11</v>
      </c>
      <c r="C166" s="45" t="s">
        <v>20</v>
      </c>
      <c r="D166" s="41">
        <v>0</v>
      </c>
      <c r="E166" s="41">
        <v>0</v>
      </c>
      <c r="F166" s="41">
        <v>0</v>
      </c>
      <c r="G166" s="41">
        <v>0</v>
      </c>
      <c r="H166" s="104">
        <v>0</v>
      </c>
      <c r="I166" s="104">
        <v>1</v>
      </c>
      <c r="J166" s="81">
        <f t="shared" si="37"/>
        <v>1</v>
      </c>
    </row>
    <row r="167" spans="1:10" ht="12.75" customHeight="1" x14ac:dyDescent="0.2">
      <c r="A167" s="84" t="s">
        <v>76</v>
      </c>
      <c r="B167" s="13" t="s">
        <v>11</v>
      </c>
      <c r="C167" s="45" t="s">
        <v>21</v>
      </c>
      <c r="D167" s="41">
        <v>0</v>
      </c>
      <c r="E167" s="41">
        <v>0</v>
      </c>
      <c r="F167" s="41">
        <v>0</v>
      </c>
      <c r="G167" s="41">
        <v>0</v>
      </c>
      <c r="H167" s="104">
        <v>1</v>
      </c>
      <c r="I167" s="104">
        <v>1</v>
      </c>
      <c r="J167" s="81">
        <f t="shared" si="37"/>
        <v>2</v>
      </c>
    </row>
    <row r="168" spans="1:10" ht="12.75" customHeight="1" x14ac:dyDescent="0.2">
      <c r="A168" s="84" t="s">
        <v>76</v>
      </c>
      <c r="B168" s="13" t="s">
        <v>11</v>
      </c>
      <c r="C168" s="45" t="s">
        <v>23</v>
      </c>
      <c r="D168" s="41">
        <v>0</v>
      </c>
      <c r="E168" s="41">
        <v>0</v>
      </c>
      <c r="F168" s="41">
        <v>0</v>
      </c>
      <c r="G168" s="41">
        <v>0</v>
      </c>
      <c r="H168" s="104">
        <v>0</v>
      </c>
      <c r="I168" s="104">
        <v>0</v>
      </c>
      <c r="J168" s="81">
        <f t="shared" si="37"/>
        <v>0</v>
      </c>
    </row>
    <row r="169" spans="1:10" ht="12.75" customHeight="1" x14ac:dyDescent="0.2">
      <c r="A169" s="84" t="s">
        <v>76</v>
      </c>
      <c r="B169" s="13" t="s">
        <v>11</v>
      </c>
      <c r="C169" s="45" t="s">
        <v>24</v>
      </c>
      <c r="D169" s="41">
        <v>59</v>
      </c>
      <c r="E169" s="41">
        <v>31</v>
      </c>
      <c r="F169" s="41">
        <v>30</v>
      </c>
      <c r="G169" s="41">
        <v>45</v>
      </c>
      <c r="H169" s="104">
        <v>37</v>
      </c>
      <c r="I169" s="104">
        <v>44</v>
      </c>
      <c r="J169" s="81">
        <f t="shared" si="37"/>
        <v>246</v>
      </c>
    </row>
    <row r="170" spans="1:10" ht="10.5" customHeight="1" x14ac:dyDescent="0.2">
      <c r="A170" s="84" t="s">
        <v>76</v>
      </c>
      <c r="B170" s="13" t="s">
        <v>11</v>
      </c>
      <c r="C170" s="41" t="s">
        <v>25</v>
      </c>
      <c r="D170" s="41">
        <v>3</v>
      </c>
      <c r="E170" s="41"/>
      <c r="F170" s="41">
        <v>1</v>
      </c>
      <c r="G170" s="41">
        <v>0</v>
      </c>
      <c r="H170" s="104">
        <v>0</v>
      </c>
      <c r="I170" s="104">
        <v>0</v>
      </c>
      <c r="J170" s="81">
        <f t="shared" si="37"/>
        <v>4</v>
      </c>
    </row>
    <row r="171" spans="1:10" ht="12.75" customHeight="1" x14ac:dyDescent="0.2">
      <c r="A171" s="84" t="s">
        <v>76</v>
      </c>
      <c r="B171" s="13" t="s">
        <v>11</v>
      </c>
      <c r="C171" s="41" t="s">
        <v>68</v>
      </c>
      <c r="D171" s="41">
        <v>0</v>
      </c>
      <c r="E171" s="41">
        <v>0</v>
      </c>
      <c r="F171" s="41">
        <v>0</v>
      </c>
      <c r="G171" s="41">
        <v>0</v>
      </c>
      <c r="H171" s="104">
        <v>0</v>
      </c>
      <c r="I171" s="104">
        <v>0</v>
      </c>
      <c r="J171" s="81">
        <f t="shared" si="37"/>
        <v>0</v>
      </c>
    </row>
    <row r="172" spans="1:10" ht="12.75" customHeight="1" x14ac:dyDescent="0.2">
      <c r="A172" s="84" t="s">
        <v>76</v>
      </c>
      <c r="B172" s="13" t="s">
        <v>11</v>
      </c>
      <c r="C172" s="41" t="s">
        <v>71</v>
      </c>
      <c r="D172" s="41">
        <v>0</v>
      </c>
      <c r="E172" s="41">
        <v>0</v>
      </c>
      <c r="F172" s="41">
        <v>0</v>
      </c>
      <c r="G172" s="41">
        <v>4</v>
      </c>
      <c r="H172" s="104">
        <v>0</v>
      </c>
      <c r="I172" s="104">
        <v>0</v>
      </c>
      <c r="J172" s="81">
        <f t="shared" si="37"/>
        <v>4</v>
      </c>
    </row>
    <row r="173" spans="1:10" ht="12.75" customHeight="1" x14ac:dyDescent="0.2">
      <c r="A173" s="84" t="s">
        <v>76</v>
      </c>
      <c r="B173" s="13" t="s">
        <v>11</v>
      </c>
      <c r="C173" s="45" t="s">
        <v>125</v>
      </c>
      <c r="D173" s="41">
        <v>51</v>
      </c>
      <c r="E173" s="41">
        <v>34</v>
      </c>
      <c r="F173" s="41">
        <v>33</v>
      </c>
      <c r="G173" s="41">
        <v>46</v>
      </c>
      <c r="H173" s="104">
        <v>16</v>
      </c>
      <c r="I173" s="104">
        <v>45</v>
      </c>
      <c r="J173" s="81">
        <f t="shared" si="37"/>
        <v>225</v>
      </c>
    </row>
    <row r="174" spans="1:10" ht="12.75" customHeight="1" x14ac:dyDescent="0.2">
      <c r="A174" s="84" t="s">
        <v>76</v>
      </c>
      <c r="B174" s="13" t="s">
        <v>11</v>
      </c>
      <c r="C174" s="41" t="s">
        <v>126</v>
      </c>
      <c r="D174" s="41">
        <v>0</v>
      </c>
      <c r="E174" s="41">
        <v>0</v>
      </c>
      <c r="F174" s="41">
        <v>0</v>
      </c>
      <c r="G174" s="41">
        <v>0</v>
      </c>
      <c r="H174" s="104">
        <v>0</v>
      </c>
      <c r="I174" s="104">
        <v>0</v>
      </c>
      <c r="J174" s="81">
        <f t="shared" si="37"/>
        <v>0</v>
      </c>
    </row>
    <row r="175" spans="1:10" ht="12.75" customHeight="1" x14ac:dyDescent="0.2">
      <c r="A175" s="84" t="s">
        <v>76</v>
      </c>
      <c r="B175" s="13" t="s">
        <v>11</v>
      </c>
      <c r="C175" s="45" t="s">
        <v>127</v>
      </c>
      <c r="D175" s="41">
        <v>0</v>
      </c>
      <c r="E175" s="41">
        <v>0</v>
      </c>
      <c r="F175" s="41">
        <v>0</v>
      </c>
      <c r="G175" s="41">
        <v>0</v>
      </c>
      <c r="H175" s="104">
        <v>0</v>
      </c>
      <c r="I175" s="104">
        <v>0</v>
      </c>
      <c r="J175" s="81">
        <f t="shared" si="37"/>
        <v>0</v>
      </c>
    </row>
    <row r="176" spans="1:10" ht="12.75" customHeight="1" x14ac:dyDescent="0.2">
      <c r="A176" s="84" t="s">
        <v>76</v>
      </c>
      <c r="B176" s="15" t="s">
        <v>36</v>
      </c>
      <c r="C176" s="16"/>
      <c r="D176" s="42">
        <f>SUM(D163:D175)</f>
        <v>126</v>
      </c>
      <c r="E176" s="42">
        <f>SUM(E163:E175)</f>
        <v>76</v>
      </c>
      <c r="F176" s="42">
        <f>SUM(F163:F175)</f>
        <v>71</v>
      </c>
      <c r="G176" s="42">
        <f>SUM(G163:G175)</f>
        <v>114</v>
      </c>
      <c r="H176" s="42">
        <f>SUM(H163:H175)</f>
        <v>65</v>
      </c>
      <c r="I176" s="42">
        <f t="shared" ref="I176:J176" si="38">SUM(I163:I175)</f>
        <v>111</v>
      </c>
      <c r="J176" s="42">
        <f t="shared" si="38"/>
        <v>563</v>
      </c>
    </row>
    <row r="177" spans="1:10" ht="12.75" customHeight="1" x14ac:dyDescent="0.2">
      <c r="A177" s="84" t="s">
        <v>76</v>
      </c>
      <c r="B177" s="13" t="s">
        <v>66</v>
      </c>
      <c r="C177" s="45" t="s">
        <v>7</v>
      </c>
      <c r="D177" s="41">
        <v>0</v>
      </c>
      <c r="E177" s="41">
        <v>1</v>
      </c>
      <c r="F177" s="41">
        <v>2</v>
      </c>
      <c r="G177" s="41">
        <v>0</v>
      </c>
      <c r="H177" s="104">
        <v>0</v>
      </c>
      <c r="I177" s="104">
        <v>0</v>
      </c>
      <c r="J177" s="81">
        <f>SUM(D177:I177)</f>
        <v>3</v>
      </c>
    </row>
    <row r="178" spans="1:10" ht="12.75" customHeight="1" x14ac:dyDescent="0.2">
      <c r="A178" s="84" t="s">
        <v>76</v>
      </c>
      <c r="B178" s="13" t="s">
        <v>66</v>
      </c>
      <c r="C178" s="45" t="s">
        <v>0</v>
      </c>
      <c r="D178" s="41">
        <v>0</v>
      </c>
      <c r="E178" s="41">
        <v>0</v>
      </c>
      <c r="F178" s="41">
        <v>0</v>
      </c>
      <c r="G178" s="41">
        <v>0</v>
      </c>
      <c r="H178" s="104">
        <v>0</v>
      </c>
      <c r="I178" s="104">
        <v>0</v>
      </c>
      <c r="J178" s="81">
        <f t="shared" ref="J178:J186" si="39">SUM(D178:I178)</f>
        <v>0</v>
      </c>
    </row>
    <row r="179" spans="1:10" ht="12.75" customHeight="1" x14ac:dyDescent="0.2">
      <c r="A179" s="84" t="s">
        <v>76</v>
      </c>
      <c r="B179" s="13" t="s">
        <v>66</v>
      </c>
      <c r="C179" s="45" t="s">
        <v>19</v>
      </c>
      <c r="D179" s="41">
        <v>0</v>
      </c>
      <c r="E179" s="41">
        <v>1</v>
      </c>
      <c r="F179" s="41">
        <v>0</v>
      </c>
      <c r="G179" s="41">
        <v>1</v>
      </c>
      <c r="H179" s="104">
        <v>1</v>
      </c>
      <c r="I179" s="104">
        <v>1</v>
      </c>
      <c r="J179" s="81">
        <f t="shared" si="39"/>
        <v>4</v>
      </c>
    </row>
    <row r="180" spans="1:10" ht="12" customHeight="1" x14ac:dyDescent="0.2">
      <c r="A180" s="84" t="s">
        <v>76</v>
      </c>
      <c r="B180" s="13" t="s">
        <v>66</v>
      </c>
      <c r="C180" s="45" t="s">
        <v>20</v>
      </c>
      <c r="D180" s="41">
        <v>0</v>
      </c>
      <c r="E180" s="41">
        <v>0</v>
      </c>
      <c r="F180" s="41">
        <v>0</v>
      </c>
      <c r="G180" s="41">
        <v>0</v>
      </c>
      <c r="H180" s="104">
        <v>0</v>
      </c>
      <c r="I180" s="104">
        <v>0</v>
      </c>
      <c r="J180" s="81">
        <f t="shared" si="39"/>
        <v>0</v>
      </c>
    </row>
    <row r="181" spans="1:10" ht="12" customHeight="1" x14ac:dyDescent="0.2">
      <c r="A181" s="84" t="s">
        <v>76</v>
      </c>
      <c r="B181" s="13" t="s">
        <v>66</v>
      </c>
      <c r="C181" s="45" t="s">
        <v>23</v>
      </c>
      <c r="D181" s="41">
        <v>0</v>
      </c>
      <c r="E181" s="41">
        <v>0</v>
      </c>
      <c r="F181" s="41">
        <v>0</v>
      </c>
      <c r="G181" s="41">
        <v>0</v>
      </c>
      <c r="H181" s="104">
        <v>0</v>
      </c>
      <c r="I181" s="104">
        <v>0</v>
      </c>
      <c r="J181" s="81">
        <f t="shared" si="39"/>
        <v>0</v>
      </c>
    </row>
    <row r="182" spans="1:10" ht="10.5" customHeight="1" x14ac:dyDescent="0.2">
      <c r="A182" s="84" t="s">
        <v>76</v>
      </c>
      <c r="B182" s="13" t="s">
        <v>66</v>
      </c>
      <c r="C182" s="45" t="s">
        <v>21</v>
      </c>
      <c r="D182" s="41">
        <v>1</v>
      </c>
      <c r="E182" s="41">
        <v>0</v>
      </c>
      <c r="F182" s="41">
        <v>2</v>
      </c>
      <c r="G182" s="41">
        <v>0</v>
      </c>
      <c r="H182" s="104">
        <v>0</v>
      </c>
      <c r="I182" s="104">
        <v>1</v>
      </c>
      <c r="J182" s="81">
        <f t="shared" si="39"/>
        <v>4</v>
      </c>
    </row>
    <row r="183" spans="1:10" ht="12.75" customHeight="1" x14ac:dyDescent="0.2">
      <c r="A183" s="84" t="s">
        <v>76</v>
      </c>
      <c r="B183" s="13" t="s">
        <v>66</v>
      </c>
      <c r="C183" s="41" t="s">
        <v>71</v>
      </c>
      <c r="D183" s="41">
        <v>0</v>
      </c>
      <c r="E183" s="41">
        <v>0</v>
      </c>
      <c r="F183" s="41">
        <v>0</v>
      </c>
      <c r="G183" s="41">
        <v>0</v>
      </c>
      <c r="H183" s="104">
        <v>0</v>
      </c>
      <c r="I183" s="104">
        <v>0</v>
      </c>
      <c r="J183" s="81">
        <f t="shared" si="39"/>
        <v>0</v>
      </c>
    </row>
    <row r="184" spans="1:10" ht="12.75" customHeight="1" x14ac:dyDescent="0.2">
      <c r="A184" s="84" t="s">
        <v>76</v>
      </c>
      <c r="B184" s="13" t="s">
        <v>66</v>
      </c>
      <c r="C184" s="45" t="s">
        <v>24</v>
      </c>
      <c r="D184" s="41">
        <v>16</v>
      </c>
      <c r="E184" s="41">
        <v>7</v>
      </c>
      <c r="F184" s="41">
        <v>6</v>
      </c>
      <c r="G184" s="41">
        <v>8</v>
      </c>
      <c r="H184" s="104">
        <v>11</v>
      </c>
      <c r="I184" s="104">
        <v>24</v>
      </c>
      <c r="J184" s="81">
        <f t="shared" si="39"/>
        <v>72</v>
      </c>
    </row>
    <row r="185" spans="1:10" ht="12.75" customHeight="1" x14ac:dyDescent="0.2">
      <c r="A185" s="84" t="s">
        <v>76</v>
      </c>
      <c r="B185" s="13" t="s">
        <v>66</v>
      </c>
      <c r="C185" s="45" t="s">
        <v>25</v>
      </c>
      <c r="D185" s="41">
        <v>0</v>
      </c>
      <c r="E185" s="41">
        <v>1</v>
      </c>
      <c r="F185" s="41">
        <v>1</v>
      </c>
      <c r="G185" s="41">
        <v>0</v>
      </c>
      <c r="H185" s="104">
        <v>0</v>
      </c>
      <c r="I185" s="104">
        <v>0</v>
      </c>
      <c r="J185" s="81">
        <f t="shared" si="39"/>
        <v>2</v>
      </c>
    </row>
    <row r="186" spans="1:10" ht="12.75" customHeight="1" x14ac:dyDescent="0.2">
      <c r="A186" s="84" t="s">
        <v>76</v>
      </c>
      <c r="B186" s="13" t="s">
        <v>66</v>
      </c>
      <c r="C186" s="45" t="s">
        <v>125</v>
      </c>
      <c r="D186" s="41">
        <v>0</v>
      </c>
      <c r="E186" s="41">
        <v>1</v>
      </c>
      <c r="F186" s="41">
        <v>0</v>
      </c>
      <c r="G186" s="41">
        <v>2</v>
      </c>
      <c r="H186" s="104">
        <v>1</v>
      </c>
      <c r="I186" s="104">
        <v>0</v>
      </c>
      <c r="J186" s="81">
        <f t="shared" si="39"/>
        <v>4</v>
      </c>
    </row>
    <row r="187" spans="1:10" ht="12.75" customHeight="1" x14ac:dyDescent="0.2">
      <c r="A187" s="84" t="s">
        <v>76</v>
      </c>
      <c r="B187" s="85" t="s">
        <v>67</v>
      </c>
      <c r="C187" s="86"/>
      <c r="D187" s="87">
        <f>SUM(D177:D186)</f>
        <v>17</v>
      </c>
      <c r="E187" s="87">
        <f t="shared" ref="E187:J187" si="40">SUM(E177:E186)</f>
        <v>11</v>
      </c>
      <c r="F187" s="87">
        <f t="shared" si="40"/>
        <v>11</v>
      </c>
      <c r="G187" s="87">
        <f t="shared" si="40"/>
        <v>11</v>
      </c>
      <c r="H187" s="87">
        <f t="shared" si="40"/>
        <v>13</v>
      </c>
      <c r="I187" s="87">
        <f t="shared" si="40"/>
        <v>26</v>
      </c>
      <c r="J187" s="87">
        <f t="shared" si="40"/>
        <v>89</v>
      </c>
    </row>
    <row r="188" spans="1:10" ht="12.75" customHeight="1" x14ac:dyDescent="0.2">
      <c r="A188" s="84" t="s">
        <v>76</v>
      </c>
      <c r="B188" s="13" t="s">
        <v>140</v>
      </c>
      <c r="C188" s="77" t="s">
        <v>0</v>
      </c>
      <c r="D188" s="78">
        <v>0</v>
      </c>
      <c r="E188" s="78">
        <v>0</v>
      </c>
      <c r="F188" s="78">
        <v>0</v>
      </c>
      <c r="G188" s="78">
        <v>0</v>
      </c>
      <c r="H188" s="78">
        <v>0</v>
      </c>
      <c r="I188" s="78">
        <v>0</v>
      </c>
      <c r="J188" s="78">
        <f>SUM(D188:I188)</f>
        <v>0</v>
      </c>
    </row>
    <row r="189" spans="1:10" ht="12.75" customHeight="1" x14ac:dyDescent="0.2">
      <c r="A189" s="84" t="s">
        <v>76</v>
      </c>
      <c r="B189" s="13" t="s">
        <v>140</v>
      </c>
      <c r="C189" s="45" t="s">
        <v>7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v>0</v>
      </c>
      <c r="J189" s="78">
        <f t="shared" ref="J189:J197" si="41">SUM(D189:I189)</f>
        <v>0</v>
      </c>
    </row>
    <row r="190" spans="1:10" ht="12.75" customHeight="1" x14ac:dyDescent="0.2">
      <c r="A190" s="84" t="s">
        <v>76</v>
      </c>
      <c r="B190" s="13" t="s">
        <v>140</v>
      </c>
      <c r="C190" s="45" t="s">
        <v>19</v>
      </c>
      <c r="D190" s="41">
        <v>1</v>
      </c>
      <c r="E190" s="41">
        <v>1</v>
      </c>
      <c r="F190" s="41">
        <v>0</v>
      </c>
      <c r="G190" s="41">
        <v>0</v>
      </c>
      <c r="H190" s="41">
        <v>1</v>
      </c>
      <c r="I190" s="78">
        <v>1</v>
      </c>
      <c r="J190" s="78">
        <f t="shared" si="41"/>
        <v>4</v>
      </c>
    </row>
    <row r="191" spans="1:10" ht="12.75" customHeight="1" x14ac:dyDescent="0.2">
      <c r="A191" s="84" t="s">
        <v>76</v>
      </c>
      <c r="B191" s="13" t="s">
        <v>140</v>
      </c>
      <c r="C191" s="45" t="s">
        <v>20</v>
      </c>
      <c r="D191" s="41">
        <v>0</v>
      </c>
      <c r="E191" s="41">
        <v>1</v>
      </c>
      <c r="F191" s="41">
        <v>0</v>
      </c>
      <c r="G191" s="41">
        <v>0</v>
      </c>
      <c r="H191" s="41">
        <v>1</v>
      </c>
      <c r="I191" s="78">
        <v>2</v>
      </c>
      <c r="J191" s="78">
        <f t="shared" si="41"/>
        <v>4</v>
      </c>
    </row>
    <row r="192" spans="1:10" ht="12.75" customHeight="1" x14ac:dyDescent="0.2">
      <c r="A192" s="84" t="s">
        <v>76</v>
      </c>
      <c r="B192" s="13" t="s">
        <v>140</v>
      </c>
      <c r="C192" s="45" t="s">
        <v>21</v>
      </c>
      <c r="D192" s="41">
        <v>1</v>
      </c>
      <c r="E192" s="41">
        <v>1</v>
      </c>
      <c r="F192" s="41">
        <v>0</v>
      </c>
      <c r="G192" s="41">
        <v>0</v>
      </c>
      <c r="H192" s="41">
        <v>0</v>
      </c>
      <c r="I192" s="78">
        <v>0</v>
      </c>
      <c r="J192" s="78">
        <f t="shared" si="41"/>
        <v>2</v>
      </c>
    </row>
    <row r="193" spans="1:10" ht="12.75" customHeight="1" x14ac:dyDescent="0.2">
      <c r="A193" s="84" t="s">
        <v>76</v>
      </c>
      <c r="B193" s="13" t="s">
        <v>140</v>
      </c>
      <c r="C193" s="45" t="s">
        <v>24</v>
      </c>
      <c r="D193" s="41">
        <v>5</v>
      </c>
      <c r="E193" s="41">
        <v>4</v>
      </c>
      <c r="F193" s="41">
        <v>1</v>
      </c>
      <c r="G193" s="41">
        <v>4</v>
      </c>
      <c r="H193" s="41">
        <v>4</v>
      </c>
      <c r="I193" s="78">
        <v>3</v>
      </c>
      <c r="J193" s="78">
        <f t="shared" si="41"/>
        <v>21</v>
      </c>
    </row>
    <row r="194" spans="1:10" ht="12" customHeight="1" x14ac:dyDescent="0.2">
      <c r="A194" s="84" t="s">
        <v>76</v>
      </c>
      <c r="B194" s="13" t="s">
        <v>140</v>
      </c>
      <c r="C194" s="45" t="s">
        <v>25</v>
      </c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78">
        <v>0</v>
      </c>
      <c r="J194" s="78">
        <f t="shared" si="41"/>
        <v>0</v>
      </c>
    </row>
    <row r="195" spans="1:10" ht="12.75" customHeight="1" x14ac:dyDescent="0.2">
      <c r="A195" s="84" t="s">
        <v>76</v>
      </c>
      <c r="B195" s="13" t="s">
        <v>140</v>
      </c>
      <c r="C195" s="45" t="s">
        <v>68</v>
      </c>
      <c r="D195" s="41">
        <v>0</v>
      </c>
      <c r="E195" s="41">
        <v>0</v>
      </c>
      <c r="F195" s="41">
        <v>0</v>
      </c>
      <c r="G195" s="41">
        <v>0</v>
      </c>
      <c r="H195" s="41">
        <v>0</v>
      </c>
      <c r="I195" s="78">
        <v>0</v>
      </c>
      <c r="J195" s="78">
        <f t="shared" si="41"/>
        <v>0</v>
      </c>
    </row>
    <row r="196" spans="1:10" ht="12.75" customHeight="1" x14ac:dyDescent="0.2">
      <c r="A196" s="84" t="s">
        <v>76</v>
      </c>
      <c r="B196" s="13" t="s">
        <v>140</v>
      </c>
      <c r="C196" s="45" t="s">
        <v>125</v>
      </c>
      <c r="D196" s="41">
        <v>0</v>
      </c>
      <c r="E196" s="41">
        <v>0</v>
      </c>
      <c r="F196" s="41">
        <v>0</v>
      </c>
      <c r="G196" s="41">
        <v>0</v>
      </c>
      <c r="H196" s="41">
        <v>0</v>
      </c>
      <c r="I196" s="78">
        <v>1</v>
      </c>
      <c r="J196" s="78">
        <f t="shared" si="41"/>
        <v>1</v>
      </c>
    </row>
    <row r="197" spans="1:10" ht="12.75" customHeight="1" x14ac:dyDescent="0.2">
      <c r="A197" s="84" t="s">
        <v>76</v>
      </c>
      <c r="B197" s="13" t="s">
        <v>140</v>
      </c>
      <c r="C197" s="45" t="s">
        <v>71</v>
      </c>
      <c r="D197" s="41">
        <v>0</v>
      </c>
      <c r="E197" s="41">
        <v>0</v>
      </c>
      <c r="F197" s="41">
        <v>0</v>
      </c>
      <c r="G197" s="41">
        <v>0</v>
      </c>
      <c r="H197" s="41">
        <v>0</v>
      </c>
      <c r="I197" s="78">
        <v>0</v>
      </c>
      <c r="J197" s="78">
        <f t="shared" si="41"/>
        <v>0</v>
      </c>
    </row>
    <row r="198" spans="1:10" ht="12.75" customHeight="1" x14ac:dyDescent="0.2">
      <c r="A198" s="84" t="s">
        <v>76</v>
      </c>
      <c r="B198" s="32" t="s">
        <v>136</v>
      </c>
      <c r="C198" s="16"/>
      <c r="D198" s="42">
        <f>SUM(D188:D197)</f>
        <v>7</v>
      </c>
      <c r="E198" s="42">
        <f>SUM(E188:E197)</f>
        <v>7</v>
      </c>
      <c r="F198" s="42">
        <f>SUM(F188:F196)</f>
        <v>1</v>
      </c>
      <c r="G198" s="42">
        <f>SUM(G188:G196)</f>
        <v>4</v>
      </c>
      <c r="H198" s="42">
        <f>SUM(H188:H197)</f>
        <v>6</v>
      </c>
      <c r="I198" s="42">
        <f t="shared" ref="I198:J198" si="42">SUM(I188:I197)</f>
        <v>7</v>
      </c>
      <c r="J198" s="42">
        <f t="shared" si="42"/>
        <v>32</v>
      </c>
    </row>
    <row r="199" spans="1:10" ht="12.75" customHeight="1" x14ac:dyDescent="0.2">
      <c r="A199" s="84" t="s">
        <v>76</v>
      </c>
      <c r="B199" s="13" t="s">
        <v>137</v>
      </c>
      <c r="C199" s="41" t="s">
        <v>0</v>
      </c>
      <c r="D199" s="41">
        <v>0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f>SUM(D199:I199)</f>
        <v>0</v>
      </c>
    </row>
    <row r="200" spans="1:10" ht="11.25" customHeight="1" x14ac:dyDescent="0.2">
      <c r="A200" s="84" t="s">
        <v>76</v>
      </c>
      <c r="B200" s="13" t="s">
        <v>137</v>
      </c>
      <c r="C200" s="45" t="s">
        <v>7</v>
      </c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f t="shared" ref="J200:J212" si="43">SUM(D200:I200)</f>
        <v>0</v>
      </c>
    </row>
    <row r="201" spans="1:10" ht="11.25" customHeight="1" x14ac:dyDescent="0.2">
      <c r="A201" s="84" t="s">
        <v>76</v>
      </c>
      <c r="B201" s="13" t="s">
        <v>137</v>
      </c>
      <c r="C201" s="45" t="s">
        <v>7</v>
      </c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f t="shared" si="43"/>
        <v>0</v>
      </c>
    </row>
    <row r="202" spans="1:10" ht="12.75" customHeight="1" x14ac:dyDescent="0.2">
      <c r="A202" s="84" t="s">
        <v>76</v>
      </c>
      <c r="B202" s="13" t="s">
        <v>137</v>
      </c>
      <c r="C202" s="41" t="s">
        <v>7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f t="shared" si="43"/>
        <v>0</v>
      </c>
    </row>
    <row r="203" spans="1:10" ht="10.5" customHeight="1" x14ac:dyDescent="0.2">
      <c r="A203" s="84" t="s">
        <v>76</v>
      </c>
      <c r="B203" s="13" t="s">
        <v>137</v>
      </c>
      <c r="C203" s="45" t="s">
        <v>19</v>
      </c>
      <c r="D203" s="41">
        <v>0</v>
      </c>
      <c r="E203" s="41">
        <v>0</v>
      </c>
      <c r="F203" s="41">
        <v>0</v>
      </c>
      <c r="G203" s="41">
        <v>3</v>
      </c>
      <c r="H203" s="41">
        <v>0</v>
      </c>
      <c r="I203" s="41">
        <v>2</v>
      </c>
      <c r="J203" s="41">
        <f t="shared" si="43"/>
        <v>5</v>
      </c>
    </row>
    <row r="204" spans="1:10" ht="9.75" customHeight="1" x14ac:dyDescent="0.2">
      <c r="A204" s="84" t="s">
        <v>76</v>
      </c>
      <c r="B204" s="13" t="s">
        <v>137</v>
      </c>
      <c r="C204" s="41" t="s">
        <v>20</v>
      </c>
      <c r="D204" s="41">
        <v>0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f t="shared" si="43"/>
        <v>0</v>
      </c>
    </row>
    <row r="205" spans="1:10" ht="11.25" customHeight="1" x14ac:dyDescent="0.2">
      <c r="A205" s="84" t="s">
        <v>76</v>
      </c>
      <c r="B205" s="13" t="s">
        <v>137</v>
      </c>
      <c r="C205" s="45" t="s">
        <v>21</v>
      </c>
      <c r="D205" s="41">
        <v>0</v>
      </c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f t="shared" si="43"/>
        <v>0</v>
      </c>
    </row>
    <row r="206" spans="1:10" ht="12.75" customHeight="1" x14ac:dyDescent="0.2">
      <c r="A206" s="84" t="s">
        <v>76</v>
      </c>
      <c r="B206" s="13" t="s">
        <v>137</v>
      </c>
      <c r="C206" s="45" t="s">
        <v>20</v>
      </c>
      <c r="D206" s="41">
        <v>0</v>
      </c>
      <c r="E206" s="41">
        <v>0</v>
      </c>
      <c r="F206" s="41">
        <v>0</v>
      </c>
      <c r="G206" s="41">
        <v>0</v>
      </c>
      <c r="H206" s="41">
        <v>0</v>
      </c>
      <c r="I206" s="41">
        <v>1</v>
      </c>
      <c r="J206" s="41">
        <f t="shared" si="43"/>
        <v>1</v>
      </c>
    </row>
    <row r="207" spans="1:10" ht="12.75" customHeight="1" x14ac:dyDescent="0.2">
      <c r="A207" s="84" t="s">
        <v>76</v>
      </c>
      <c r="B207" s="13" t="s">
        <v>137</v>
      </c>
      <c r="C207" s="45" t="s">
        <v>21</v>
      </c>
      <c r="D207" s="41">
        <v>3</v>
      </c>
      <c r="E207" s="41">
        <v>0</v>
      </c>
      <c r="F207" s="41">
        <v>1</v>
      </c>
      <c r="G207" s="41">
        <v>0</v>
      </c>
      <c r="H207" s="41">
        <v>1</v>
      </c>
      <c r="I207" s="41">
        <v>1</v>
      </c>
      <c r="J207" s="41">
        <f t="shared" si="43"/>
        <v>6</v>
      </c>
    </row>
    <row r="208" spans="1:10" ht="10.5" customHeight="1" x14ac:dyDescent="0.2">
      <c r="A208" s="84" t="s">
        <v>76</v>
      </c>
      <c r="B208" s="13" t="s">
        <v>137</v>
      </c>
      <c r="C208" s="45" t="s">
        <v>24</v>
      </c>
      <c r="D208" s="41">
        <v>7</v>
      </c>
      <c r="E208" s="41">
        <v>5</v>
      </c>
      <c r="F208" s="41">
        <v>1</v>
      </c>
      <c r="G208" s="41">
        <v>1</v>
      </c>
      <c r="H208" s="41">
        <v>1</v>
      </c>
      <c r="I208" s="41">
        <v>1</v>
      </c>
      <c r="J208" s="41">
        <f t="shared" si="43"/>
        <v>16</v>
      </c>
    </row>
    <row r="209" spans="1:10" ht="11.25" customHeight="1" x14ac:dyDescent="0.2">
      <c r="A209" s="84" t="s">
        <v>76</v>
      </c>
      <c r="B209" s="13" t="s">
        <v>137</v>
      </c>
      <c r="C209" s="45" t="s">
        <v>25</v>
      </c>
      <c r="D209" s="41">
        <v>0</v>
      </c>
      <c r="E209" s="41">
        <v>0</v>
      </c>
      <c r="F209" s="41">
        <v>0</v>
      </c>
      <c r="G209" s="41">
        <v>0</v>
      </c>
      <c r="H209" s="41">
        <v>0</v>
      </c>
      <c r="I209" s="41">
        <v>0</v>
      </c>
      <c r="J209" s="41">
        <f t="shared" si="43"/>
        <v>0</v>
      </c>
    </row>
    <row r="210" spans="1:10" ht="11.25" customHeight="1" x14ac:dyDescent="0.2">
      <c r="A210" s="84" t="s">
        <v>76</v>
      </c>
      <c r="B210" s="13" t="s">
        <v>137</v>
      </c>
      <c r="C210" s="45" t="s">
        <v>71</v>
      </c>
      <c r="D210" s="41">
        <v>0</v>
      </c>
      <c r="E210" s="41">
        <v>0</v>
      </c>
      <c r="F210" s="41">
        <v>1</v>
      </c>
      <c r="G210" s="41">
        <v>2</v>
      </c>
      <c r="H210" s="41">
        <v>0</v>
      </c>
      <c r="I210" s="41">
        <v>0</v>
      </c>
      <c r="J210" s="41">
        <f t="shared" si="43"/>
        <v>3</v>
      </c>
    </row>
    <row r="211" spans="1:10" ht="12.75" customHeight="1" x14ac:dyDescent="0.2">
      <c r="A211" s="84" t="s">
        <v>76</v>
      </c>
      <c r="B211" s="13" t="s">
        <v>137</v>
      </c>
      <c r="C211" s="45" t="s">
        <v>25</v>
      </c>
      <c r="D211" s="41">
        <v>0</v>
      </c>
      <c r="E211" s="41">
        <v>1</v>
      </c>
      <c r="F211" s="41">
        <v>2</v>
      </c>
      <c r="G211" s="41">
        <v>1</v>
      </c>
      <c r="H211" s="41">
        <v>1</v>
      </c>
      <c r="I211" s="41">
        <v>0</v>
      </c>
      <c r="J211" s="41">
        <f t="shared" si="43"/>
        <v>5</v>
      </c>
    </row>
    <row r="212" spans="1:10" ht="12.75" customHeight="1" x14ac:dyDescent="0.2">
      <c r="A212" s="84" t="s">
        <v>76</v>
      </c>
      <c r="B212" s="13" t="s">
        <v>137</v>
      </c>
      <c r="C212" s="45" t="s">
        <v>125</v>
      </c>
      <c r="D212" s="41">
        <v>3</v>
      </c>
      <c r="E212" s="41">
        <v>0</v>
      </c>
      <c r="F212" s="41">
        <v>1</v>
      </c>
      <c r="G212" s="41">
        <v>0</v>
      </c>
      <c r="H212" s="41">
        <v>0</v>
      </c>
      <c r="I212" s="41">
        <v>0</v>
      </c>
      <c r="J212" s="41">
        <f t="shared" si="43"/>
        <v>4</v>
      </c>
    </row>
    <row r="213" spans="1:10" ht="12.75" customHeight="1" x14ac:dyDescent="0.2">
      <c r="A213" s="84" t="s">
        <v>76</v>
      </c>
      <c r="B213" s="32" t="s">
        <v>139</v>
      </c>
      <c r="C213" s="16"/>
      <c r="D213" s="42">
        <f>SUM(D199:D212)</f>
        <v>13</v>
      </c>
      <c r="E213" s="42">
        <f t="shared" ref="E213:J213" si="44">SUM(E199:E212)</f>
        <v>6</v>
      </c>
      <c r="F213" s="42">
        <f>SUM(F199:F212)</f>
        <v>6</v>
      </c>
      <c r="G213" s="42">
        <f t="shared" si="44"/>
        <v>7</v>
      </c>
      <c r="H213" s="42">
        <f t="shared" si="44"/>
        <v>3</v>
      </c>
      <c r="I213" s="42">
        <f t="shared" si="44"/>
        <v>5</v>
      </c>
      <c r="J213" s="42">
        <f t="shared" si="44"/>
        <v>40</v>
      </c>
    </row>
    <row r="214" spans="1:10" ht="12.75" customHeight="1" x14ac:dyDescent="0.2">
      <c r="A214" s="84" t="s">
        <v>76</v>
      </c>
      <c r="B214" s="13" t="s">
        <v>138</v>
      </c>
      <c r="C214" s="41" t="s">
        <v>0</v>
      </c>
      <c r="D214" s="41">
        <v>0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f>SUM(D214:I214)</f>
        <v>0</v>
      </c>
    </row>
    <row r="215" spans="1:10" ht="12.75" customHeight="1" x14ac:dyDescent="0.2">
      <c r="A215" s="84" t="s">
        <v>76</v>
      </c>
      <c r="B215" s="13" t="s">
        <v>138</v>
      </c>
      <c r="C215" s="45" t="s">
        <v>7</v>
      </c>
      <c r="D215" s="41">
        <v>10</v>
      </c>
      <c r="E215" s="41">
        <v>9</v>
      </c>
      <c r="F215" s="41">
        <v>10</v>
      </c>
      <c r="G215" s="41">
        <v>6</v>
      </c>
      <c r="H215" s="41">
        <v>6</v>
      </c>
      <c r="I215" s="41">
        <v>13</v>
      </c>
      <c r="J215" s="41">
        <f t="shared" ref="J215:J227" si="45">SUM(D215:I215)</f>
        <v>54</v>
      </c>
    </row>
    <row r="216" spans="1:10" ht="12.75" customHeight="1" x14ac:dyDescent="0.2">
      <c r="A216" s="84" t="s">
        <v>76</v>
      </c>
      <c r="B216" s="13" t="s">
        <v>138</v>
      </c>
      <c r="C216" s="45" t="s">
        <v>19</v>
      </c>
      <c r="D216" s="41">
        <v>188</v>
      </c>
      <c r="E216" s="41">
        <v>97</v>
      </c>
      <c r="F216" s="41">
        <v>76</v>
      </c>
      <c r="G216" s="41">
        <v>77</v>
      </c>
      <c r="H216" s="41">
        <v>65</v>
      </c>
      <c r="I216" s="41">
        <v>59</v>
      </c>
      <c r="J216" s="41">
        <f t="shared" si="45"/>
        <v>562</v>
      </c>
    </row>
    <row r="217" spans="1:10" ht="12.75" customHeight="1" x14ac:dyDescent="0.2">
      <c r="A217" s="84" t="s">
        <v>76</v>
      </c>
      <c r="B217" s="13" t="s">
        <v>138</v>
      </c>
      <c r="C217" s="45" t="s">
        <v>20</v>
      </c>
      <c r="D217" s="41">
        <v>11</v>
      </c>
      <c r="E217" s="41">
        <v>20</v>
      </c>
      <c r="F217" s="41">
        <v>12</v>
      </c>
      <c r="G217" s="41">
        <v>11</v>
      </c>
      <c r="H217" s="41">
        <v>4</v>
      </c>
      <c r="I217" s="41">
        <v>3</v>
      </c>
      <c r="J217" s="41">
        <f t="shared" si="45"/>
        <v>61</v>
      </c>
    </row>
    <row r="218" spans="1:10" ht="12.75" customHeight="1" x14ac:dyDescent="0.2">
      <c r="A218" s="84" t="s">
        <v>76</v>
      </c>
      <c r="B218" s="13" t="s">
        <v>138</v>
      </c>
      <c r="C218" s="45" t="s">
        <v>21</v>
      </c>
      <c r="D218" s="41">
        <v>15</v>
      </c>
      <c r="E218" s="41">
        <v>16</v>
      </c>
      <c r="F218" s="41">
        <v>7</v>
      </c>
      <c r="G218" s="41">
        <v>12</v>
      </c>
      <c r="H218" s="41">
        <v>8</v>
      </c>
      <c r="I218" s="41">
        <v>9</v>
      </c>
      <c r="J218" s="41">
        <f t="shared" si="45"/>
        <v>67</v>
      </c>
    </row>
    <row r="219" spans="1:10" ht="12.75" customHeight="1" x14ac:dyDescent="0.2">
      <c r="A219" s="84" t="s">
        <v>76</v>
      </c>
      <c r="B219" s="13" t="s">
        <v>138</v>
      </c>
      <c r="C219" s="45" t="s">
        <v>23</v>
      </c>
      <c r="D219" s="41">
        <v>1</v>
      </c>
      <c r="E219" s="41">
        <v>3</v>
      </c>
      <c r="F219" s="41">
        <v>1</v>
      </c>
      <c r="G219" s="41">
        <v>2</v>
      </c>
      <c r="H219" s="41">
        <v>0</v>
      </c>
      <c r="I219" s="41">
        <v>3</v>
      </c>
      <c r="J219" s="41">
        <f t="shared" si="45"/>
        <v>10</v>
      </c>
    </row>
    <row r="220" spans="1:10" ht="12.75" customHeight="1" x14ac:dyDescent="0.2">
      <c r="A220" s="84" t="s">
        <v>76</v>
      </c>
      <c r="B220" s="13" t="s">
        <v>138</v>
      </c>
      <c r="C220" s="45" t="s">
        <v>24</v>
      </c>
      <c r="D220" s="41">
        <v>452</v>
      </c>
      <c r="E220" s="41">
        <v>388</v>
      </c>
      <c r="F220" s="41">
        <v>382</v>
      </c>
      <c r="G220" s="41">
        <v>280</v>
      </c>
      <c r="H220" s="41">
        <v>374</v>
      </c>
      <c r="I220" s="41">
        <v>458</v>
      </c>
      <c r="J220" s="41">
        <f t="shared" si="45"/>
        <v>2334</v>
      </c>
    </row>
    <row r="221" spans="1:10" ht="12.75" customHeight="1" x14ac:dyDescent="0.2">
      <c r="A221" s="84" t="s">
        <v>76</v>
      </c>
      <c r="B221" s="13" t="s">
        <v>138</v>
      </c>
      <c r="C221" s="45" t="s">
        <v>25</v>
      </c>
      <c r="D221" s="41">
        <v>2</v>
      </c>
      <c r="E221" s="41">
        <v>0</v>
      </c>
      <c r="F221" s="41">
        <v>2</v>
      </c>
      <c r="G221" s="41">
        <v>0</v>
      </c>
      <c r="H221" s="41">
        <v>2</v>
      </c>
      <c r="I221" s="41">
        <v>0</v>
      </c>
      <c r="J221" s="41">
        <f t="shared" si="45"/>
        <v>6</v>
      </c>
    </row>
    <row r="222" spans="1:10" ht="12.75" customHeight="1" x14ac:dyDescent="0.2">
      <c r="A222" s="84" t="s">
        <v>76</v>
      </c>
      <c r="B222" s="13" t="s">
        <v>138</v>
      </c>
      <c r="C222" s="41" t="s">
        <v>57</v>
      </c>
      <c r="D222" s="41">
        <v>0</v>
      </c>
      <c r="E222" s="41">
        <v>0</v>
      </c>
      <c r="F222" s="41">
        <v>0</v>
      </c>
      <c r="G222" s="41">
        <v>0</v>
      </c>
      <c r="H222" s="41">
        <v>0</v>
      </c>
      <c r="I222" s="41">
        <v>0</v>
      </c>
      <c r="J222" s="41">
        <f t="shared" si="45"/>
        <v>0</v>
      </c>
    </row>
    <row r="223" spans="1:10" ht="12.75" customHeight="1" x14ac:dyDescent="0.2">
      <c r="A223" s="84" t="s">
        <v>76</v>
      </c>
      <c r="B223" s="13" t="s">
        <v>138</v>
      </c>
      <c r="C223" s="41" t="s">
        <v>68</v>
      </c>
      <c r="D223" s="41">
        <v>0</v>
      </c>
      <c r="E223" s="41">
        <v>0</v>
      </c>
      <c r="F223" s="41">
        <v>0</v>
      </c>
      <c r="G223" s="41">
        <v>0</v>
      </c>
      <c r="H223" s="41">
        <v>0</v>
      </c>
      <c r="I223" s="41">
        <v>0</v>
      </c>
      <c r="J223" s="41">
        <f t="shared" si="45"/>
        <v>0</v>
      </c>
    </row>
    <row r="224" spans="1:10" ht="12.75" customHeight="1" x14ac:dyDescent="0.2">
      <c r="A224" s="84" t="s">
        <v>76</v>
      </c>
      <c r="B224" s="13" t="s">
        <v>138</v>
      </c>
      <c r="C224" s="41" t="s">
        <v>71</v>
      </c>
      <c r="D224" s="41">
        <v>0</v>
      </c>
      <c r="E224" s="41">
        <v>1</v>
      </c>
      <c r="F224" s="41">
        <v>0</v>
      </c>
      <c r="G224" s="41">
        <v>0</v>
      </c>
      <c r="H224" s="41">
        <v>0</v>
      </c>
      <c r="I224" s="41">
        <v>1</v>
      </c>
      <c r="J224" s="41">
        <f t="shared" si="45"/>
        <v>2</v>
      </c>
    </row>
    <row r="225" spans="1:10" x14ac:dyDescent="0.2">
      <c r="A225" s="84" t="s">
        <v>76</v>
      </c>
      <c r="B225" s="13" t="s">
        <v>138</v>
      </c>
      <c r="C225" s="45" t="s">
        <v>125</v>
      </c>
      <c r="D225" s="41">
        <v>15</v>
      </c>
      <c r="E225" s="41">
        <v>27</v>
      </c>
      <c r="F225" s="41">
        <v>16</v>
      </c>
      <c r="G225" s="41">
        <v>10</v>
      </c>
      <c r="H225" s="41">
        <v>7</v>
      </c>
      <c r="I225" s="41">
        <v>19</v>
      </c>
      <c r="J225" s="41">
        <f t="shared" si="45"/>
        <v>94</v>
      </c>
    </row>
    <row r="226" spans="1:10" x14ac:dyDescent="0.2">
      <c r="A226" s="84" t="s">
        <v>76</v>
      </c>
      <c r="B226" s="13" t="s">
        <v>138</v>
      </c>
      <c r="C226" s="45" t="s">
        <v>126</v>
      </c>
      <c r="D226" s="41">
        <v>0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f t="shared" si="45"/>
        <v>0</v>
      </c>
    </row>
    <row r="227" spans="1:10" x14ac:dyDescent="0.2">
      <c r="A227" s="84" t="s">
        <v>76</v>
      </c>
      <c r="B227" s="13" t="s">
        <v>138</v>
      </c>
      <c r="C227" s="45" t="s">
        <v>127</v>
      </c>
      <c r="D227" s="41">
        <v>0</v>
      </c>
      <c r="E227" s="41">
        <v>0</v>
      </c>
      <c r="F227" s="41">
        <v>0</v>
      </c>
      <c r="G227" s="41">
        <v>0</v>
      </c>
      <c r="H227" s="41"/>
      <c r="I227" s="41">
        <v>0</v>
      </c>
      <c r="J227" s="41">
        <f t="shared" si="45"/>
        <v>0</v>
      </c>
    </row>
    <row r="228" spans="1:10" x14ac:dyDescent="0.2">
      <c r="A228" s="84" t="s">
        <v>76</v>
      </c>
      <c r="B228" s="32" t="s">
        <v>141</v>
      </c>
      <c r="C228" s="16"/>
      <c r="D228" s="42">
        <f>SUM(D214:D227)</f>
        <v>694</v>
      </c>
      <c r="E228" s="42">
        <f t="shared" ref="E228:J228" si="46">SUM(E214:E227)</f>
        <v>561</v>
      </c>
      <c r="F228" s="42">
        <f t="shared" si="46"/>
        <v>506</v>
      </c>
      <c r="G228" s="42">
        <f t="shared" si="46"/>
        <v>398</v>
      </c>
      <c r="H228" s="42">
        <f t="shared" si="46"/>
        <v>466</v>
      </c>
      <c r="I228" s="42">
        <f t="shared" si="46"/>
        <v>565</v>
      </c>
      <c r="J228" s="42">
        <f t="shared" si="46"/>
        <v>3190</v>
      </c>
    </row>
    <row r="229" spans="1:10" x14ac:dyDescent="0.2">
      <c r="A229" s="84" t="s">
        <v>76</v>
      </c>
      <c r="B229" s="13" t="s">
        <v>116</v>
      </c>
      <c r="C229" s="41" t="s">
        <v>0</v>
      </c>
      <c r="D229" s="41">
        <v>0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1">
        <f>SUM(D229:I229)</f>
        <v>0</v>
      </c>
    </row>
    <row r="230" spans="1:10" x14ac:dyDescent="0.2">
      <c r="A230" s="84" t="s">
        <v>76</v>
      </c>
      <c r="B230" s="13" t="s">
        <v>116</v>
      </c>
      <c r="C230" s="45" t="s">
        <v>7</v>
      </c>
      <c r="D230" s="41">
        <v>0</v>
      </c>
      <c r="E230" s="41">
        <v>1</v>
      </c>
      <c r="F230" s="41">
        <v>1</v>
      </c>
      <c r="G230" s="41">
        <v>0</v>
      </c>
      <c r="H230" s="41">
        <v>0</v>
      </c>
      <c r="I230" s="41">
        <v>0</v>
      </c>
      <c r="J230" s="41">
        <f t="shared" ref="J230:J240" si="47">SUM(D230:I230)</f>
        <v>2</v>
      </c>
    </row>
    <row r="231" spans="1:10" x14ac:dyDescent="0.2">
      <c r="A231" s="84" t="s">
        <v>76</v>
      </c>
      <c r="B231" s="13" t="s">
        <v>116</v>
      </c>
      <c r="C231" s="45" t="s">
        <v>19</v>
      </c>
      <c r="D231" s="41">
        <v>0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1">
        <f t="shared" si="47"/>
        <v>0</v>
      </c>
    </row>
    <row r="232" spans="1:10" x14ac:dyDescent="0.2">
      <c r="A232" s="84" t="s">
        <v>76</v>
      </c>
      <c r="B232" s="13" t="s">
        <v>116</v>
      </c>
      <c r="C232" s="41" t="s">
        <v>20</v>
      </c>
      <c r="D232" s="41">
        <v>0</v>
      </c>
      <c r="E232" s="41">
        <v>0</v>
      </c>
      <c r="F232" s="41">
        <v>0</v>
      </c>
      <c r="G232" s="41">
        <v>0</v>
      </c>
      <c r="H232" s="41">
        <v>0</v>
      </c>
      <c r="I232" s="41">
        <v>0</v>
      </c>
      <c r="J232" s="41">
        <f t="shared" si="47"/>
        <v>0</v>
      </c>
    </row>
    <row r="233" spans="1:10" x14ac:dyDescent="0.2">
      <c r="A233" s="84" t="s">
        <v>76</v>
      </c>
      <c r="B233" s="13" t="s">
        <v>116</v>
      </c>
      <c r="C233" s="45" t="s">
        <v>21</v>
      </c>
      <c r="D233" s="41">
        <v>0</v>
      </c>
      <c r="E233" s="41">
        <v>0</v>
      </c>
      <c r="F233" s="41">
        <v>0</v>
      </c>
      <c r="G233" s="41">
        <v>5</v>
      </c>
      <c r="H233" s="41">
        <v>0</v>
      </c>
      <c r="I233" s="41">
        <v>1</v>
      </c>
      <c r="J233" s="41">
        <f t="shared" si="47"/>
        <v>6</v>
      </c>
    </row>
    <row r="234" spans="1:10" x14ac:dyDescent="0.2">
      <c r="A234" s="84" t="s">
        <v>76</v>
      </c>
      <c r="B234" s="13" t="s">
        <v>116</v>
      </c>
      <c r="C234" s="41" t="s">
        <v>23</v>
      </c>
      <c r="D234" s="41">
        <v>0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1">
        <f t="shared" si="47"/>
        <v>0</v>
      </c>
    </row>
    <row r="235" spans="1:10" x14ac:dyDescent="0.2">
      <c r="A235" s="84" t="s">
        <v>76</v>
      </c>
      <c r="B235" s="13" t="s">
        <v>116</v>
      </c>
      <c r="C235" s="45" t="s">
        <v>24</v>
      </c>
      <c r="D235" s="41">
        <v>14</v>
      </c>
      <c r="E235" s="41">
        <v>11</v>
      </c>
      <c r="F235" s="41">
        <v>9</v>
      </c>
      <c r="G235" s="41">
        <v>25</v>
      </c>
      <c r="H235" s="41">
        <v>20</v>
      </c>
      <c r="I235" s="41">
        <v>28</v>
      </c>
      <c r="J235" s="41">
        <f t="shared" si="47"/>
        <v>107</v>
      </c>
    </row>
    <row r="236" spans="1:10" x14ac:dyDescent="0.2">
      <c r="A236" s="84" t="s">
        <v>76</v>
      </c>
      <c r="B236" s="13" t="s">
        <v>116</v>
      </c>
      <c r="C236" s="45" t="s">
        <v>25</v>
      </c>
      <c r="D236" s="41">
        <v>0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1">
        <f t="shared" si="47"/>
        <v>0</v>
      </c>
    </row>
    <row r="237" spans="1:10" x14ac:dyDescent="0.2">
      <c r="A237" s="84" t="s">
        <v>76</v>
      </c>
      <c r="B237" s="13" t="s">
        <v>116</v>
      </c>
      <c r="C237" s="45" t="s">
        <v>71</v>
      </c>
      <c r="D237" s="41">
        <v>0</v>
      </c>
      <c r="E237" s="41">
        <v>0</v>
      </c>
      <c r="F237" s="41">
        <v>0</v>
      </c>
      <c r="G237" s="41">
        <v>1</v>
      </c>
      <c r="H237" s="41">
        <v>1</v>
      </c>
      <c r="I237" s="41">
        <v>0</v>
      </c>
      <c r="J237" s="41">
        <f t="shared" si="47"/>
        <v>2</v>
      </c>
    </row>
    <row r="238" spans="1:10" x14ac:dyDescent="0.2">
      <c r="A238" s="84" t="s">
        <v>76</v>
      </c>
      <c r="B238" s="13" t="s">
        <v>116</v>
      </c>
      <c r="C238" s="45" t="s">
        <v>125</v>
      </c>
      <c r="D238" s="41">
        <v>2</v>
      </c>
      <c r="E238" s="41">
        <v>0</v>
      </c>
      <c r="F238" s="41">
        <v>0</v>
      </c>
      <c r="G238" s="41">
        <v>1</v>
      </c>
      <c r="H238" s="41">
        <v>6</v>
      </c>
      <c r="I238" s="41">
        <v>0</v>
      </c>
      <c r="J238" s="41">
        <f t="shared" si="47"/>
        <v>9</v>
      </c>
    </row>
    <row r="239" spans="1:10" x14ac:dyDescent="0.2">
      <c r="A239" s="84" t="s">
        <v>76</v>
      </c>
      <c r="B239" s="13" t="s">
        <v>116</v>
      </c>
      <c r="C239" s="41" t="s">
        <v>68</v>
      </c>
      <c r="D239" s="41">
        <v>0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f t="shared" si="47"/>
        <v>0</v>
      </c>
    </row>
    <row r="240" spans="1:10" x14ac:dyDescent="0.2">
      <c r="A240" s="84" t="s">
        <v>76</v>
      </c>
      <c r="B240" s="13" t="s">
        <v>116</v>
      </c>
      <c r="C240" s="41" t="s">
        <v>126</v>
      </c>
      <c r="D240" s="41">
        <v>0</v>
      </c>
      <c r="E240" s="41">
        <v>0</v>
      </c>
      <c r="F240" s="41">
        <v>0</v>
      </c>
      <c r="G240" s="41">
        <v>0</v>
      </c>
      <c r="H240" s="41">
        <v>0</v>
      </c>
      <c r="I240" s="41">
        <v>0</v>
      </c>
      <c r="J240" s="41">
        <f t="shared" si="47"/>
        <v>0</v>
      </c>
    </row>
    <row r="241" spans="1:10" x14ac:dyDescent="0.2">
      <c r="A241" s="84" t="s">
        <v>76</v>
      </c>
      <c r="B241" s="15" t="s">
        <v>121</v>
      </c>
      <c r="C241" s="16"/>
      <c r="D241" s="42">
        <f t="shared" ref="D241:J241" si="48">SUM(D229:D240)</f>
        <v>16</v>
      </c>
      <c r="E241" s="42">
        <f t="shared" si="48"/>
        <v>12</v>
      </c>
      <c r="F241" s="42">
        <f t="shared" si="48"/>
        <v>10</v>
      </c>
      <c r="G241" s="42">
        <f t="shared" si="48"/>
        <v>32</v>
      </c>
      <c r="H241" s="42">
        <f t="shared" si="48"/>
        <v>27</v>
      </c>
      <c r="I241" s="42">
        <f t="shared" si="48"/>
        <v>29</v>
      </c>
      <c r="J241" s="42">
        <f t="shared" si="48"/>
        <v>126</v>
      </c>
    </row>
    <row r="242" spans="1:10" x14ac:dyDescent="0.2">
      <c r="A242" s="84" t="s">
        <v>76</v>
      </c>
      <c r="B242" s="13" t="s">
        <v>123</v>
      </c>
      <c r="C242" s="45" t="s">
        <v>7</v>
      </c>
      <c r="D242" s="41">
        <v>0</v>
      </c>
      <c r="E242" s="41">
        <v>0</v>
      </c>
      <c r="F242" s="41">
        <v>0</v>
      </c>
      <c r="G242" s="41">
        <v>0</v>
      </c>
      <c r="H242" s="41">
        <v>0</v>
      </c>
      <c r="I242" s="41">
        <v>0</v>
      </c>
      <c r="J242" s="41">
        <f>SUM(D242:I242)</f>
        <v>0</v>
      </c>
    </row>
    <row r="243" spans="1:10" x14ac:dyDescent="0.2">
      <c r="A243" s="84" t="s">
        <v>76</v>
      </c>
      <c r="B243" s="13" t="s">
        <v>123</v>
      </c>
      <c r="C243" s="41" t="s">
        <v>0</v>
      </c>
      <c r="D243" s="41">
        <v>0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f t="shared" ref="J243:J247" si="49">SUM(D243:I243)</f>
        <v>0</v>
      </c>
    </row>
    <row r="244" spans="1:10" ht="10.5" customHeight="1" x14ac:dyDescent="0.2">
      <c r="A244" s="84" t="s">
        <v>76</v>
      </c>
      <c r="B244" s="13" t="s">
        <v>123</v>
      </c>
      <c r="C244" s="45" t="s">
        <v>19</v>
      </c>
      <c r="D244" s="41">
        <v>1</v>
      </c>
      <c r="E244" s="41">
        <v>0</v>
      </c>
      <c r="F244" s="41">
        <v>0</v>
      </c>
      <c r="G244" s="41">
        <v>0</v>
      </c>
      <c r="H244" s="41">
        <v>0</v>
      </c>
      <c r="I244" s="41">
        <v>5</v>
      </c>
      <c r="J244" s="41">
        <f t="shared" si="49"/>
        <v>6</v>
      </c>
    </row>
    <row r="245" spans="1:10" x14ac:dyDescent="0.2">
      <c r="A245" s="84" t="s">
        <v>76</v>
      </c>
      <c r="B245" s="13" t="s">
        <v>123</v>
      </c>
      <c r="C245" s="41" t="s">
        <v>21</v>
      </c>
      <c r="D245" s="41">
        <v>0</v>
      </c>
      <c r="E245" s="41">
        <v>0</v>
      </c>
      <c r="F245" s="41">
        <v>0</v>
      </c>
      <c r="G245" s="41">
        <v>0</v>
      </c>
      <c r="H245" s="41">
        <v>0</v>
      </c>
      <c r="I245" s="41">
        <v>0</v>
      </c>
      <c r="J245" s="41">
        <f t="shared" si="49"/>
        <v>0</v>
      </c>
    </row>
    <row r="246" spans="1:10" x14ac:dyDescent="0.2">
      <c r="A246" s="84" t="s">
        <v>76</v>
      </c>
      <c r="B246" s="13" t="s">
        <v>123</v>
      </c>
      <c r="C246" s="46" t="s">
        <v>125</v>
      </c>
      <c r="D246" s="41">
        <v>0</v>
      </c>
      <c r="E246" s="41">
        <v>0</v>
      </c>
      <c r="F246" s="41">
        <v>0</v>
      </c>
      <c r="G246" s="41">
        <v>0</v>
      </c>
      <c r="H246" s="41">
        <v>0</v>
      </c>
      <c r="I246" s="41">
        <v>0</v>
      </c>
      <c r="J246" s="41">
        <f t="shared" si="49"/>
        <v>0</v>
      </c>
    </row>
    <row r="247" spans="1:10" x14ac:dyDescent="0.2">
      <c r="A247" s="84" t="s">
        <v>76</v>
      </c>
      <c r="B247" s="13" t="s">
        <v>123</v>
      </c>
      <c r="C247" s="45" t="s">
        <v>24</v>
      </c>
      <c r="D247" s="41">
        <v>0</v>
      </c>
      <c r="E247" s="41">
        <v>1</v>
      </c>
      <c r="F247" s="41">
        <v>0</v>
      </c>
      <c r="G247" s="41">
        <v>0</v>
      </c>
      <c r="H247" s="41">
        <v>0</v>
      </c>
      <c r="I247" s="41">
        <v>0</v>
      </c>
      <c r="J247" s="41">
        <f t="shared" si="49"/>
        <v>1</v>
      </c>
    </row>
    <row r="248" spans="1:10" x14ac:dyDescent="0.2">
      <c r="A248" s="84" t="s">
        <v>76</v>
      </c>
      <c r="B248" s="15" t="s">
        <v>124</v>
      </c>
      <c r="C248" s="16"/>
      <c r="D248" s="42">
        <f>SUM(D242:D247)</f>
        <v>1</v>
      </c>
      <c r="E248" s="42">
        <f t="shared" ref="E248:J248" si="50">SUM(E242:E247)</f>
        <v>1</v>
      </c>
      <c r="F248" s="42">
        <f t="shared" si="50"/>
        <v>0</v>
      </c>
      <c r="G248" s="42">
        <f t="shared" si="50"/>
        <v>0</v>
      </c>
      <c r="H248" s="42">
        <f t="shared" si="50"/>
        <v>0</v>
      </c>
      <c r="I248" s="42">
        <f t="shared" si="50"/>
        <v>5</v>
      </c>
      <c r="J248" s="42">
        <f t="shared" si="50"/>
        <v>7</v>
      </c>
    </row>
    <row r="249" spans="1:10" x14ac:dyDescent="0.2">
      <c r="A249" s="84" t="s">
        <v>76</v>
      </c>
      <c r="B249" s="13" t="s">
        <v>145</v>
      </c>
      <c r="C249" s="41" t="s">
        <v>7</v>
      </c>
      <c r="D249" s="41">
        <v>0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1">
        <f>SUM(D249:I249)</f>
        <v>0</v>
      </c>
    </row>
    <row r="250" spans="1:10" x14ac:dyDescent="0.2">
      <c r="A250" s="84" t="s">
        <v>76</v>
      </c>
      <c r="B250" s="13" t="s">
        <v>145</v>
      </c>
      <c r="C250" s="45" t="s">
        <v>21</v>
      </c>
      <c r="D250" s="41">
        <v>2</v>
      </c>
      <c r="E250" s="41">
        <v>0</v>
      </c>
      <c r="F250" s="41">
        <v>0</v>
      </c>
      <c r="G250" s="41">
        <v>0</v>
      </c>
      <c r="H250" s="41">
        <v>0</v>
      </c>
      <c r="I250" s="41">
        <v>0</v>
      </c>
      <c r="J250" s="41">
        <f t="shared" ref="J250:J255" si="51">SUM(D250:I250)</f>
        <v>2</v>
      </c>
    </row>
    <row r="251" spans="1:10" x14ac:dyDescent="0.2">
      <c r="A251" s="84" t="s">
        <v>76</v>
      </c>
      <c r="B251" s="13" t="s">
        <v>145</v>
      </c>
      <c r="C251" s="41" t="s">
        <v>23</v>
      </c>
      <c r="D251" s="41">
        <v>0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1">
        <f t="shared" si="51"/>
        <v>0</v>
      </c>
    </row>
    <row r="252" spans="1:10" x14ac:dyDescent="0.2">
      <c r="A252" s="84" t="s">
        <v>76</v>
      </c>
      <c r="B252" s="13" t="s">
        <v>145</v>
      </c>
      <c r="C252" s="41" t="s">
        <v>125</v>
      </c>
      <c r="D252" s="41">
        <v>0</v>
      </c>
      <c r="E252" s="41">
        <v>0</v>
      </c>
      <c r="F252" s="41">
        <v>0</v>
      </c>
      <c r="G252" s="41">
        <v>0</v>
      </c>
      <c r="H252" s="41">
        <v>0</v>
      </c>
      <c r="I252" s="41">
        <v>0</v>
      </c>
      <c r="J252" s="41">
        <f t="shared" si="51"/>
        <v>0</v>
      </c>
    </row>
    <row r="253" spans="1:10" x14ac:dyDescent="0.2">
      <c r="A253" s="84" t="s">
        <v>76</v>
      </c>
      <c r="B253" s="13" t="s">
        <v>145</v>
      </c>
      <c r="C253" s="45" t="s">
        <v>24</v>
      </c>
      <c r="D253" s="41">
        <v>2</v>
      </c>
      <c r="E253" s="41">
        <v>0</v>
      </c>
      <c r="F253" s="41">
        <v>1</v>
      </c>
      <c r="G253" s="41">
        <v>0</v>
      </c>
      <c r="H253" s="41">
        <v>1</v>
      </c>
      <c r="I253" s="41">
        <v>0</v>
      </c>
      <c r="J253" s="41">
        <f t="shared" si="51"/>
        <v>4</v>
      </c>
    </row>
    <row r="254" spans="1:10" x14ac:dyDescent="0.2">
      <c r="A254" s="84" t="s">
        <v>76</v>
      </c>
      <c r="B254" s="13" t="s">
        <v>145</v>
      </c>
      <c r="C254" s="41" t="s">
        <v>20</v>
      </c>
      <c r="D254" s="41">
        <v>0</v>
      </c>
      <c r="E254" s="41">
        <v>1</v>
      </c>
      <c r="F254" s="41">
        <v>0</v>
      </c>
      <c r="G254" s="41">
        <v>0</v>
      </c>
      <c r="H254" s="41">
        <v>0</v>
      </c>
      <c r="I254" s="41">
        <v>0</v>
      </c>
      <c r="J254" s="41">
        <f t="shared" si="51"/>
        <v>1</v>
      </c>
    </row>
    <row r="255" spans="1:10" x14ac:dyDescent="0.2">
      <c r="A255" s="84" t="s">
        <v>76</v>
      </c>
      <c r="B255" s="13" t="s">
        <v>145</v>
      </c>
      <c r="C255" s="45" t="s">
        <v>25</v>
      </c>
      <c r="D255" s="41">
        <v>0</v>
      </c>
      <c r="E255" s="41">
        <v>0</v>
      </c>
      <c r="F255" s="41">
        <v>1</v>
      </c>
      <c r="G255" s="41">
        <v>0</v>
      </c>
      <c r="H255" s="41">
        <v>0</v>
      </c>
      <c r="I255" s="41">
        <v>0</v>
      </c>
      <c r="J255" s="41">
        <f t="shared" si="51"/>
        <v>1</v>
      </c>
    </row>
    <row r="256" spans="1:10" x14ac:dyDescent="0.2">
      <c r="A256" s="84" t="s">
        <v>76</v>
      </c>
      <c r="B256" s="32" t="s">
        <v>146</v>
      </c>
      <c r="C256" s="16"/>
      <c r="D256" s="42">
        <f t="shared" ref="D256:J256" si="52">SUM(D249:D255)</f>
        <v>4</v>
      </c>
      <c r="E256" s="42">
        <f t="shared" si="52"/>
        <v>1</v>
      </c>
      <c r="F256" s="42">
        <f t="shared" si="52"/>
        <v>2</v>
      </c>
      <c r="G256" s="42">
        <f t="shared" si="52"/>
        <v>0</v>
      </c>
      <c r="H256" s="42">
        <f t="shared" si="52"/>
        <v>1</v>
      </c>
      <c r="I256" s="42">
        <f t="shared" si="52"/>
        <v>0</v>
      </c>
      <c r="J256" s="42">
        <f t="shared" si="52"/>
        <v>8</v>
      </c>
    </row>
    <row r="257" spans="1:10" x14ac:dyDescent="0.2">
      <c r="A257" s="84" t="s">
        <v>76</v>
      </c>
      <c r="B257" s="13" t="s">
        <v>166</v>
      </c>
      <c r="C257" s="41" t="s">
        <v>7</v>
      </c>
      <c r="D257" s="41">
        <v>1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f>SUM(D257:I257)</f>
        <v>1</v>
      </c>
    </row>
    <row r="258" spans="1:10" x14ac:dyDescent="0.2">
      <c r="A258" s="84" t="s">
        <v>76</v>
      </c>
      <c r="B258" s="13" t="s">
        <v>166</v>
      </c>
      <c r="C258" s="45" t="s">
        <v>19</v>
      </c>
      <c r="D258" s="41">
        <v>1</v>
      </c>
      <c r="E258" s="41">
        <v>0</v>
      </c>
      <c r="F258" s="41">
        <v>1</v>
      </c>
      <c r="G258" s="41">
        <v>0</v>
      </c>
      <c r="H258" s="41">
        <v>0</v>
      </c>
      <c r="I258" s="41">
        <v>0</v>
      </c>
      <c r="J258" s="41">
        <f t="shared" ref="J258:J259" si="53">SUM(D258:I258)</f>
        <v>2</v>
      </c>
    </row>
    <row r="259" spans="1:10" x14ac:dyDescent="0.2">
      <c r="A259" s="84" t="s">
        <v>76</v>
      </c>
      <c r="B259" s="13" t="s">
        <v>166</v>
      </c>
      <c r="C259" s="41" t="s">
        <v>125</v>
      </c>
      <c r="D259" s="41">
        <v>2</v>
      </c>
      <c r="E259" s="41">
        <v>1</v>
      </c>
      <c r="F259" s="41">
        <v>0</v>
      </c>
      <c r="G259" s="41">
        <v>0</v>
      </c>
      <c r="H259" s="41">
        <v>0</v>
      </c>
      <c r="I259" s="41">
        <v>0</v>
      </c>
      <c r="J259" s="41">
        <f t="shared" si="53"/>
        <v>3</v>
      </c>
    </row>
    <row r="260" spans="1:10" x14ac:dyDescent="0.2">
      <c r="A260" s="84" t="s">
        <v>76</v>
      </c>
      <c r="B260" s="33" t="s">
        <v>167</v>
      </c>
      <c r="C260" s="16"/>
      <c r="D260" s="42">
        <f>SUM(D257:D259)</f>
        <v>4</v>
      </c>
      <c r="E260" s="42">
        <f>SUM(E257:E259)</f>
        <v>1</v>
      </c>
      <c r="F260" s="42">
        <f t="shared" ref="F260:J260" si="54">SUM(F257:F259)</f>
        <v>1</v>
      </c>
      <c r="G260" s="42">
        <f t="shared" si="54"/>
        <v>0</v>
      </c>
      <c r="H260" s="42">
        <f t="shared" si="54"/>
        <v>0</v>
      </c>
      <c r="I260" s="42">
        <f t="shared" si="54"/>
        <v>0</v>
      </c>
      <c r="J260" s="42">
        <f t="shared" si="54"/>
        <v>6</v>
      </c>
    </row>
    <row r="261" spans="1:10" ht="13.5" customHeight="1" x14ac:dyDescent="0.2">
      <c r="A261" s="21" t="s">
        <v>85</v>
      </c>
      <c r="B261" s="22"/>
      <c r="C261" s="22"/>
      <c r="D261" s="37">
        <f>SUM(D248,D241,D228,D213,D198,D187,D176, D256,D260)</f>
        <v>882</v>
      </c>
      <c r="E261" s="37">
        <f>SUM(E248,E241,E228,E213,E198,E187,E176,E256,E260)</f>
        <v>676</v>
      </c>
      <c r="F261" s="37">
        <f t="shared" ref="F261:G261" si="55">SUM(F248,F241,F228,F213,F198,F187,F176,F256,F260)</f>
        <v>608</v>
      </c>
      <c r="G261" s="37">
        <f t="shared" si="55"/>
        <v>566</v>
      </c>
      <c r="H261" s="37">
        <f>SUM(H248,H241,H228,H213,H198,H187,H176,H256,H260)</f>
        <v>581</v>
      </c>
      <c r="I261" s="37">
        <f t="shared" ref="I261:J261" si="56">SUM(I248,I241,I228,I213,I198,I187,I176,I256,I260)</f>
        <v>748</v>
      </c>
      <c r="J261" s="37">
        <f t="shared" si="56"/>
        <v>4061</v>
      </c>
    </row>
    <row r="262" spans="1:10" x14ac:dyDescent="0.2">
      <c r="A262" s="84" t="s">
        <v>77</v>
      </c>
      <c r="B262" s="13" t="s">
        <v>60</v>
      </c>
      <c r="C262" s="45" t="s">
        <v>0</v>
      </c>
      <c r="D262" s="41">
        <v>0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  <c r="J262" s="41">
        <f>SUM(D262:I262)</f>
        <v>0</v>
      </c>
    </row>
    <row r="263" spans="1:10" ht="11.25" customHeight="1" x14ac:dyDescent="0.2">
      <c r="A263" s="84" t="s">
        <v>77</v>
      </c>
      <c r="B263" s="13" t="s">
        <v>60</v>
      </c>
      <c r="C263" s="45" t="s">
        <v>19</v>
      </c>
      <c r="D263" s="41">
        <v>0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1">
        <f t="shared" ref="J263:J268" si="57">SUM(D263:I263)</f>
        <v>0</v>
      </c>
    </row>
    <row r="264" spans="1:10" x14ac:dyDescent="0.2">
      <c r="A264" s="84" t="s">
        <v>77</v>
      </c>
      <c r="B264" s="13" t="s">
        <v>60</v>
      </c>
      <c r="C264" s="45" t="s">
        <v>20</v>
      </c>
      <c r="D264" s="41">
        <v>0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1">
        <f t="shared" si="57"/>
        <v>0</v>
      </c>
    </row>
    <row r="265" spans="1:10" x14ac:dyDescent="0.2">
      <c r="A265" s="84" t="s">
        <v>77</v>
      </c>
      <c r="B265" s="13" t="s">
        <v>60</v>
      </c>
      <c r="C265" s="45" t="s">
        <v>24</v>
      </c>
      <c r="D265" s="41">
        <v>0</v>
      </c>
      <c r="E265" s="41">
        <v>0</v>
      </c>
      <c r="F265" s="41">
        <v>0</v>
      </c>
      <c r="G265" s="41">
        <v>0</v>
      </c>
      <c r="H265" s="41">
        <v>0</v>
      </c>
      <c r="I265" s="41">
        <v>0</v>
      </c>
      <c r="J265" s="41">
        <f t="shared" si="57"/>
        <v>0</v>
      </c>
    </row>
    <row r="266" spans="1:10" x14ac:dyDescent="0.2">
      <c r="A266" s="84" t="s">
        <v>77</v>
      </c>
      <c r="B266" s="13" t="s">
        <v>60</v>
      </c>
      <c r="C266" s="45" t="s">
        <v>21</v>
      </c>
      <c r="D266" s="41">
        <v>0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1">
        <f t="shared" si="57"/>
        <v>0</v>
      </c>
    </row>
    <row r="267" spans="1:10" x14ac:dyDescent="0.2">
      <c r="A267" s="84" t="s">
        <v>77</v>
      </c>
      <c r="B267" s="13" t="s">
        <v>60</v>
      </c>
      <c r="C267" s="45" t="s">
        <v>71</v>
      </c>
      <c r="D267" s="41"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f t="shared" si="57"/>
        <v>0</v>
      </c>
    </row>
    <row r="268" spans="1:10" x14ac:dyDescent="0.2">
      <c r="A268" s="84" t="s">
        <v>77</v>
      </c>
      <c r="B268" s="13" t="s">
        <v>60</v>
      </c>
      <c r="C268" s="41" t="s">
        <v>25</v>
      </c>
      <c r="D268" s="41">
        <v>0</v>
      </c>
      <c r="E268" s="41">
        <v>0</v>
      </c>
      <c r="F268" s="41">
        <v>0</v>
      </c>
      <c r="G268" s="41">
        <v>0</v>
      </c>
      <c r="H268" s="41">
        <v>0</v>
      </c>
      <c r="I268" s="41">
        <v>0</v>
      </c>
      <c r="J268" s="41">
        <f t="shared" si="57"/>
        <v>0</v>
      </c>
    </row>
    <row r="269" spans="1:10" x14ac:dyDescent="0.2">
      <c r="A269" s="84" t="s">
        <v>77</v>
      </c>
      <c r="B269" s="15" t="s">
        <v>61</v>
      </c>
      <c r="C269" s="16"/>
      <c r="D269" s="42">
        <f>SUM(D262:D268)</f>
        <v>0</v>
      </c>
      <c r="E269" s="42">
        <f t="shared" ref="E269:J269" si="58">SUM(E262:E268)</f>
        <v>0</v>
      </c>
      <c r="F269" s="42">
        <f t="shared" si="58"/>
        <v>0</v>
      </c>
      <c r="G269" s="42">
        <f t="shared" si="58"/>
        <v>0</v>
      </c>
      <c r="H269" s="42">
        <f t="shared" si="58"/>
        <v>0</v>
      </c>
      <c r="I269" s="42">
        <f t="shared" si="58"/>
        <v>0</v>
      </c>
      <c r="J269" s="42">
        <f t="shared" si="58"/>
        <v>0</v>
      </c>
    </row>
    <row r="270" spans="1:10" x14ac:dyDescent="0.2">
      <c r="A270" s="84" t="s">
        <v>77</v>
      </c>
      <c r="B270" s="14" t="s">
        <v>132</v>
      </c>
      <c r="C270" s="45" t="s">
        <v>21</v>
      </c>
      <c r="D270" s="41">
        <v>0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f>SUM(D270:I270)</f>
        <v>0</v>
      </c>
    </row>
    <row r="271" spans="1:10" x14ac:dyDescent="0.2">
      <c r="A271" s="84" t="s">
        <v>77</v>
      </c>
      <c r="B271" s="15" t="s">
        <v>133</v>
      </c>
      <c r="C271" s="16"/>
      <c r="D271" s="42">
        <f>SUM(D270)</f>
        <v>0</v>
      </c>
      <c r="E271" s="42">
        <f t="shared" ref="E271:J271" si="59">SUM(E270)</f>
        <v>0</v>
      </c>
      <c r="F271" s="42">
        <f t="shared" si="59"/>
        <v>0</v>
      </c>
      <c r="G271" s="42">
        <f t="shared" si="59"/>
        <v>0</v>
      </c>
      <c r="H271" s="42">
        <f t="shared" si="59"/>
        <v>0</v>
      </c>
      <c r="I271" s="42">
        <f t="shared" si="59"/>
        <v>0</v>
      </c>
      <c r="J271" s="42">
        <f t="shared" si="59"/>
        <v>0</v>
      </c>
    </row>
    <row r="272" spans="1:10" x14ac:dyDescent="0.2">
      <c r="A272" s="17" t="s">
        <v>86</v>
      </c>
      <c r="B272" s="18"/>
      <c r="C272" s="18"/>
      <c r="D272" s="37">
        <f>SUM(D271,D269)</f>
        <v>0</v>
      </c>
      <c r="E272" s="37">
        <f t="shared" ref="E272:J272" si="60">SUM(E271,E269)</f>
        <v>0</v>
      </c>
      <c r="F272" s="37">
        <f t="shared" si="60"/>
        <v>0</v>
      </c>
      <c r="G272" s="37">
        <f t="shared" si="60"/>
        <v>0</v>
      </c>
      <c r="H272" s="37">
        <f t="shared" si="60"/>
        <v>0</v>
      </c>
      <c r="I272" s="37">
        <f t="shared" si="60"/>
        <v>0</v>
      </c>
      <c r="J272" s="37">
        <f t="shared" si="60"/>
        <v>0</v>
      </c>
    </row>
    <row r="273" spans="1:10" x14ac:dyDescent="0.2">
      <c r="A273" s="40" t="s">
        <v>94</v>
      </c>
      <c r="B273" s="13" t="s">
        <v>160</v>
      </c>
      <c r="C273" s="45" t="s">
        <v>0</v>
      </c>
      <c r="D273" s="41">
        <v>0</v>
      </c>
      <c r="E273" s="41">
        <v>0</v>
      </c>
      <c r="F273" s="41">
        <v>0</v>
      </c>
      <c r="G273" s="41">
        <v>0</v>
      </c>
      <c r="H273" s="41">
        <v>0</v>
      </c>
      <c r="I273" s="41">
        <v>0</v>
      </c>
      <c r="J273" s="41">
        <f>SUM(D273:I273)</f>
        <v>0</v>
      </c>
    </row>
    <row r="274" spans="1:10" x14ac:dyDescent="0.2">
      <c r="A274" s="40" t="s">
        <v>94</v>
      </c>
      <c r="B274" s="13" t="s">
        <v>160</v>
      </c>
      <c r="C274" s="45" t="s">
        <v>7</v>
      </c>
      <c r="D274" s="41">
        <v>0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1">
        <f t="shared" ref="J274:J281" si="61">SUM(D274:I274)</f>
        <v>0</v>
      </c>
    </row>
    <row r="275" spans="1:10" x14ac:dyDescent="0.2">
      <c r="A275" s="40" t="s">
        <v>94</v>
      </c>
      <c r="B275" s="13" t="s">
        <v>160</v>
      </c>
      <c r="C275" s="45" t="s">
        <v>19</v>
      </c>
      <c r="D275" s="41">
        <v>2</v>
      </c>
      <c r="E275" s="41">
        <v>0</v>
      </c>
      <c r="F275" s="41">
        <v>0</v>
      </c>
      <c r="G275" s="41">
        <v>0</v>
      </c>
      <c r="H275" s="41">
        <v>0</v>
      </c>
      <c r="I275" s="41">
        <v>0</v>
      </c>
      <c r="J275" s="41">
        <f t="shared" si="61"/>
        <v>2</v>
      </c>
    </row>
    <row r="276" spans="1:10" x14ac:dyDescent="0.2">
      <c r="A276" s="40" t="s">
        <v>94</v>
      </c>
      <c r="B276" s="13" t="s">
        <v>160</v>
      </c>
      <c r="C276" s="41" t="s">
        <v>20</v>
      </c>
      <c r="D276" s="41">
        <v>0</v>
      </c>
      <c r="E276" s="41">
        <v>0</v>
      </c>
      <c r="F276" s="41">
        <v>0</v>
      </c>
      <c r="G276" s="41">
        <v>0</v>
      </c>
      <c r="H276" s="41">
        <v>0</v>
      </c>
      <c r="I276" s="41">
        <v>0</v>
      </c>
      <c r="J276" s="41">
        <f t="shared" si="61"/>
        <v>0</v>
      </c>
    </row>
    <row r="277" spans="1:10" x14ac:dyDescent="0.2">
      <c r="A277" s="40" t="s">
        <v>94</v>
      </c>
      <c r="B277" s="13" t="s">
        <v>160</v>
      </c>
      <c r="C277" s="45" t="s">
        <v>21</v>
      </c>
      <c r="D277" s="41">
        <v>0</v>
      </c>
      <c r="E277" s="41">
        <v>0</v>
      </c>
      <c r="F277" s="41">
        <v>0</v>
      </c>
      <c r="G277" s="41">
        <v>0</v>
      </c>
      <c r="H277" s="41">
        <v>0</v>
      </c>
      <c r="I277" s="41">
        <v>0</v>
      </c>
      <c r="J277" s="41">
        <f t="shared" si="61"/>
        <v>0</v>
      </c>
    </row>
    <row r="278" spans="1:10" x14ac:dyDescent="0.2">
      <c r="A278" s="40" t="s">
        <v>94</v>
      </c>
      <c r="B278" s="13" t="s">
        <v>160</v>
      </c>
      <c r="C278" s="45" t="s">
        <v>24</v>
      </c>
      <c r="D278" s="41">
        <v>0</v>
      </c>
      <c r="E278" s="41">
        <v>0</v>
      </c>
      <c r="F278" s="41">
        <v>0</v>
      </c>
      <c r="G278" s="41">
        <v>0</v>
      </c>
      <c r="H278" s="41">
        <v>0</v>
      </c>
      <c r="I278" s="41">
        <v>1</v>
      </c>
      <c r="J278" s="41">
        <f t="shared" si="61"/>
        <v>1</v>
      </c>
    </row>
    <row r="279" spans="1:10" x14ac:dyDescent="0.2">
      <c r="A279" s="40" t="s">
        <v>94</v>
      </c>
      <c r="B279" s="13" t="s">
        <v>160</v>
      </c>
      <c r="C279" s="45" t="s">
        <v>25</v>
      </c>
      <c r="D279" s="41">
        <v>0</v>
      </c>
      <c r="E279" s="41">
        <v>0</v>
      </c>
      <c r="F279" s="41">
        <v>1</v>
      </c>
      <c r="G279" s="41">
        <v>0</v>
      </c>
      <c r="H279" s="41">
        <v>3</v>
      </c>
      <c r="I279" s="41">
        <v>0</v>
      </c>
      <c r="J279" s="41">
        <f t="shared" si="61"/>
        <v>4</v>
      </c>
    </row>
    <row r="280" spans="1:10" x14ac:dyDescent="0.2">
      <c r="A280" s="40" t="s">
        <v>94</v>
      </c>
      <c r="B280" s="13" t="s">
        <v>160</v>
      </c>
      <c r="C280" s="45" t="s">
        <v>71</v>
      </c>
      <c r="D280" s="41">
        <v>0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f t="shared" si="61"/>
        <v>0</v>
      </c>
    </row>
    <row r="281" spans="1:10" x14ac:dyDescent="0.2">
      <c r="A281" s="40" t="s">
        <v>94</v>
      </c>
      <c r="B281" s="13" t="s">
        <v>160</v>
      </c>
      <c r="C281" s="41" t="s">
        <v>125</v>
      </c>
      <c r="D281" s="41">
        <v>0</v>
      </c>
      <c r="E281" s="41">
        <v>2</v>
      </c>
      <c r="F281" s="41">
        <v>0</v>
      </c>
      <c r="G281" s="41">
        <v>0</v>
      </c>
      <c r="H281" s="41">
        <v>0</v>
      </c>
      <c r="I281" s="41">
        <v>0</v>
      </c>
      <c r="J281" s="41">
        <f t="shared" si="61"/>
        <v>2</v>
      </c>
    </row>
    <row r="282" spans="1:10" x14ac:dyDescent="0.2">
      <c r="A282" s="40" t="s">
        <v>94</v>
      </c>
      <c r="B282" s="32" t="s">
        <v>159</v>
      </c>
      <c r="C282" s="16"/>
      <c r="D282" s="42">
        <f>SUM(D273:D281)</f>
        <v>2</v>
      </c>
      <c r="E282" s="42">
        <f t="shared" ref="E282:J282" si="62">SUM(E273:E281)</f>
        <v>2</v>
      </c>
      <c r="F282" s="42">
        <f t="shared" si="62"/>
        <v>1</v>
      </c>
      <c r="G282" s="42">
        <f t="shared" si="62"/>
        <v>0</v>
      </c>
      <c r="H282" s="42">
        <f t="shared" si="62"/>
        <v>3</v>
      </c>
      <c r="I282" s="42">
        <f t="shared" si="62"/>
        <v>1</v>
      </c>
      <c r="J282" s="42">
        <f t="shared" si="62"/>
        <v>9</v>
      </c>
    </row>
    <row r="283" spans="1:10" x14ac:dyDescent="0.2">
      <c r="A283" s="17" t="s">
        <v>95</v>
      </c>
      <c r="B283" s="18"/>
      <c r="C283" s="18"/>
      <c r="D283" s="37">
        <f>SUM(D282)</f>
        <v>2</v>
      </c>
      <c r="E283" s="37">
        <f t="shared" ref="E283:J283" si="63">SUM(E282)</f>
        <v>2</v>
      </c>
      <c r="F283" s="37">
        <f t="shared" si="63"/>
        <v>1</v>
      </c>
      <c r="G283" s="37">
        <f t="shared" si="63"/>
        <v>0</v>
      </c>
      <c r="H283" s="37">
        <f t="shared" si="63"/>
        <v>3</v>
      </c>
      <c r="I283" s="37">
        <f t="shared" si="63"/>
        <v>1</v>
      </c>
      <c r="J283" s="37">
        <f t="shared" si="63"/>
        <v>9</v>
      </c>
    </row>
    <row r="284" spans="1:10" x14ac:dyDescent="0.2">
      <c r="A284" s="13" t="s">
        <v>78</v>
      </c>
      <c r="B284" s="13" t="s">
        <v>2</v>
      </c>
      <c r="C284" s="45" t="s">
        <v>0</v>
      </c>
      <c r="D284" s="41"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1">
        <f>SUM(D284:I284)</f>
        <v>0</v>
      </c>
    </row>
    <row r="285" spans="1:10" x14ac:dyDescent="0.2">
      <c r="A285" s="13" t="s">
        <v>78</v>
      </c>
      <c r="B285" s="13" t="s">
        <v>2</v>
      </c>
      <c r="C285" s="41" t="s">
        <v>7</v>
      </c>
      <c r="D285" s="41">
        <v>1</v>
      </c>
      <c r="E285" s="41">
        <v>10</v>
      </c>
      <c r="F285" s="41">
        <v>5</v>
      </c>
      <c r="G285" s="41">
        <v>5</v>
      </c>
      <c r="H285" s="41">
        <v>9</v>
      </c>
      <c r="I285" s="41">
        <v>4</v>
      </c>
      <c r="J285" s="41">
        <f t="shared" ref="J285:J294" si="64">SUM(D285:I285)</f>
        <v>34</v>
      </c>
    </row>
    <row r="286" spans="1:10" x14ac:dyDescent="0.2">
      <c r="A286" s="13" t="s">
        <v>78</v>
      </c>
      <c r="B286" s="13" t="s">
        <v>2</v>
      </c>
      <c r="C286" s="45" t="s">
        <v>19</v>
      </c>
      <c r="D286" s="41">
        <v>0</v>
      </c>
      <c r="E286" s="41">
        <v>1</v>
      </c>
      <c r="F286" s="41">
        <v>0</v>
      </c>
      <c r="G286" s="41">
        <v>0</v>
      </c>
      <c r="H286" s="41">
        <v>0</v>
      </c>
      <c r="I286" s="41">
        <v>2</v>
      </c>
      <c r="J286" s="41">
        <f t="shared" si="64"/>
        <v>3</v>
      </c>
    </row>
    <row r="287" spans="1:10" x14ac:dyDescent="0.2">
      <c r="A287" s="13" t="s">
        <v>78</v>
      </c>
      <c r="B287" s="13" t="s">
        <v>2</v>
      </c>
      <c r="C287" s="41" t="s">
        <v>20</v>
      </c>
      <c r="D287" s="41">
        <v>0</v>
      </c>
      <c r="E287" s="41">
        <v>0</v>
      </c>
      <c r="F287" s="41">
        <v>0</v>
      </c>
      <c r="G287" s="41">
        <v>0</v>
      </c>
      <c r="H287" s="41">
        <v>0</v>
      </c>
      <c r="I287" s="41">
        <v>0</v>
      </c>
      <c r="J287" s="41">
        <f t="shared" si="64"/>
        <v>0</v>
      </c>
    </row>
    <row r="288" spans="1:10" ht="10.5" customHeight="1" x14ac:dyDescent="0.2">
      <c r="A288" s="13" t="s">
        <v>78</v>
      </c>
      <c r="B288" s="13" t="s">
        <v>2</v>
      </c>
      <c r="C288" s="45" t="s">
        <v>21</v>
      </c>
      <c r="D288" s="41">
        <v>0</v>
      </c>
      <c r="E288" s="41">
        <v>1</v>
      </c>
      <c r="F288" s="41">
        <v>0</v>
      </c>
      <c r="G288" s="41">
        <v>0</v>
      </c>
      <c r="H288" s="41">
        <v>0</v>
      </c>
      <c r="I288" s="41">
        <v>0</v>
      </c>
      <c r="J288" s="41">
        <f t="shared" si="64"/>
        <v>1</v>
      </c>
    </row>
    <row r="289" spans="1:10" ht="10.5" customHeight="1" x14ac:dyDescent="0.2">
      <c r="A289" s="13" t="s">
        <v>78</v>
      </c>
      <c r="B289" s="13" t="s">
        <v>2</v>
      </c>
      <c r="C289" s="41" t="s">
        <v>68</v>
      </c>
      <c r="D289" s="41">
        <v>0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1">
        <f t="shared" si="64"/>
        <v>0</v>
      </c>
    </row>
    <row r="290" spans="1:10" ht="11.25" customHeight="1" x14ac:dyDescent="0.2">
      <c r="A290" s="13" t="s">
        <v>78</v>
      </c>
      <c r="B290" s="13" t="s">
        <v>2</v>
      </c>
      <c r="C290" s="41" t="s">
        <v>23</v>
      </c>
      <c r="D290" s="41">
        <v>0</v>
      </c>
      <c r="E290" s="41">
        <v>0</v>
      </c>
      <c r="F290" s="41">
        <v>0</v>
      </c>
      <c r="G290" s="41">
        <v>0</v>
      </c>
      <c r="H290" s="41">
        <v>0</v>
      </c>
      <c r="I290" s="41">
        <v>0</v>
      </c>
      <c r="J290" s="41">
        <f t="shared" si="64"/>
        <v>0</v>
      </c>
    </row>
    <row r="291" spans="1:10" x14ac:dyDescent="0.2">
      <c r="A291" s="13" t="s">
        <v>78</v>
      </c>
      <c r="B291" s="13" t="s">
        <v>2</v>
      </c>
      <c r="C291" s="45" t="s">
        <v>24</v>
      </c>
      <c r="D291" s="41">
        <v>17</v>
      </c>
      <c r="E291" s="41">
        <v>8</v>
      </c>
      <c r="F291" s="41">
        <v>21</v>
      </c>
      <c r="G291" s="41">
        <v>11</v>
      </c>
      <c r="H291" s="41">
        <v>2</v>
      </c>
      <c r="I291" s="41">
        <v>16</v>
      </c>
      <c r="J291" s="41">
        <f t="shared" si="64"/>
        <v>75</v>
      </c>
    </row>
    <row r="292" spans="1:10" x14ac:dyDescent="0.2">
      <c r="A292" s="13" t="s">
        <v>78</v>
      </c>
      <c r="B292" s="13" t="s">
        <v>2</v>
      </c>
      <c r="C292" s="41" t="s">
        <v>126</v>
      </c>
      <c r="D292" s="41">
        <v>0</v>
      </c>
      <c r="E292" s="41">
        <v>0</v>
      </c>
      <c r="F292" s="41">
        <v>0</v>
      </c>
      <c r="G292" s="41">
        <v>0</v>
      </c>
      <c r="H292" s="41">
        <v>0</v>
      </c>
      <c r="I292" s="41">
        <v>0</v>
      </c>
      <c r="J292" s="41">
        <f t="shared" si="64"/>
        <v>0</v>
      </c>
    </row>
    <row r="293" spans="1:10" x14ac:dyDescent="0.2">
      <c r="A293" s="13" t="s">
        <v>78</v>
      </c>
      <c r="B293" s="13" t="s">
        <v>2</v>
      </c>
      <c r="C293" s="41" t="s">
        <v>25</v>
      </c>
      <c r="D293" s="41">
        <v>0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1">
        <f t="shared" si="64"/>
        <v>0</v>
      </c>
    </row>
    <row r="294" spans="1:10" x14ac:dyDescent="0.2">
      <c r="A294" s="13" t="s">
        <v>78</v>
      </c>
      <c r="B294" s="13" t="s">
        <v>2</v>
      </c>
      <c r="C294" s="45" t="s">
        <v>125</v>
      </c>
      <c r="D294" s="41">
        <v>26</v>
      </c>
      <c r="E294" s="41">
        <v>39</v>
      </c>
      <c r="F294" s="41">
        <v>17</v>
      </c>
      <c r="G294" s="41">
        <v>23</v>
      </c>
      <c r="H294" s="41">
        <v>19</v>
      </c>
      <c r="I294" s="41">
        <v>15</v>
      </c>
      <c r="J294" s="41">
        <f t="shared" si="64"/>
        <v>139</v>
      </c>
    </row>
    <row r="295" spans="1:10" x14ac:dyDescent="0.2">
      <c r="A295" s="13" t="s">
        <v>78</v>
      </c>
      <c r="B295" s="15" t="s">
        <v>37</v>
      </c>
      <c r="C295" s="16"/>
      <c r="D295" s="42">
        <f>SUM(D284:D294)</f>
        <v>44</v>
      </c>
      <c r="E295" s="42">
        <f t="shared" ref="E295:J295" si="65">SUM(E284:E294)</f>
        <v>59</v>
      </c>
      <c r="F295" s="42">
        <f t="shared" si="65"/>
        <v>43</v>
      </c>
      <c r="G295" s="42">
        <f t="shared" si="65"/>
        <v>39</v>
      </c>
      <c r="H295" s="42">
        <f t="shared" si="65"/>
        <v>30</v>
      </c>
      <c r="I295" s="42">
        <f t="shared" si="65"/>
        <v>37</v>
      </c>
      <c r="J295" s="42">
        <f t="shared" si="65"/>
        <v>252</v>
      </c>
    </row>
    <row r="296" spans="1:10" x14ac:dyDescent="0.2">
      <c r="A296" s="35" t="s">
        <v>87</v>
      </c>
      <c r="B296" s="18"/>
      <c r="C296" s="18"/>
      <c r="D296" s="37">
        <f>SUM(D295)</f>
        <v>44</v>
      </c>
      <c r="E296" s="37">
        <f t="shared" ref="E296:J296" si="66">SUM(E295)</f>
        <v>59</v>
      </c>
      <c r="F296" s="37">
        <f t="shared" si="66"/>
        <v>43</v>
      </c>
      <c r="G296" s="37">
        <f t="shared" si="66"/>
        <v>39</v>
      </c>
      <c r="H296" s="37">
        <f t="shared" si="66"/>
        <v>30</v>
      </c>
      <c r="I296" s="37">
        <f t="shared" si="66"/>
        <v>37</v>
      </c>
      <c r="J296" s="37">
        <f t="shared" si="66"/>
        <v>252</v>
      </c>
    </row>
    <row r="297" spans="1:10" x14ac:dyDescent="0.2">
      <c r="A297" s="13" t="s">
        <v>79</v>
      </c>
      <c r="B297" s="13" t="s">
        <v>5</v>
      </c>
      <c r="C297" s="45" t="s">
        <v>0</v>
      </c>
      <c r="D297" s="41">
        <v>0</v>
      </c>
      <c r="E297" s="41">
        <v>0</v>
      </c>
      <c r="F297" s="41">
        <v>0</v>
      </c>
      <c r="G297" s="41">
        <v>0</v>
      </c>
      <c r="H297" s="41">
        <v>0</v>
      </c>
      <c r="I297" s="41">
        <v>0</v>
      </c>
      <c r="J297" s="41">
        <f>SUM(D297:I297)</f>
        <v>0</v>
      </c>
    </row>
    <row r="298" spans="1:10" x14ac:dyDescent="0.2">
      <c r="A298" s="13" t="s">
        <v>79</v>
      </c>
      <c r="B298" s="13" t="s">
        <v>5</v>
      </c>
      <c r="C298" s="45" t="s">
        <v>7</v>
      </c>
      <c r="D298" s="41">
        <v>0</v>
      </c>
      <c r="E298" s="41">
        <v>1</v>
      </c>
      <c r="F298" s="41">
        <v>0</v>
      </c>
      <c r="G298" s="41">
        <v>1</v>
      </c>
      <c r="H298" s="41">
        <v>0</v>
      </c>
      <c r="I298" s="41">
        <v>0</v>
      </c>
      <c r="J298" s="41">
        <f t="shared" ref="J298:J309" si="67">SUM(D298:I298)</f>
        <v>2</v>
      </c>
    </row>
    <row r="299" spans="1:10" x14ac:dyDescent="0.2">
      <c r="A299" s="13" t="s">
        <v>79</v>
      </c>
      <c r="B299" s="13" t="s">
        <v>5</v>
      </c>
      <c r="C299" s="45" t="s">
        <v>19</v>
      </c>
      <c r="D299" s="41">
        <v>0</v>
      </c>
      <c r="E299" s="41">
        <v>0</v>
      </c>
      <c r="F299" s="41">
        <v>0</v>
      </c>
      <c r="G299" s="41">
        <v>0</v>
      </c>
      <c r="H299" s="41">
        <v>0</v>
      </c>
      <c r="I299" s="41">
        <v>0</v>
      </c>
      <c r="J299" s="41">
        <f t="shared" si="67"/>
        <v>0</v>
      </c>
    </row>
    <row r="300" spans="1:10" x14ac:dyDescent="0.2">
      <c r="A300" s="13" t="s">
        <v>79</v>
      </c>
      <c r="B300" s="13" t="s">
        <v>5</v>
      </c>
      <c r="C300" s="41" t="s">
        <v>20</v>
      </c>
      <c r="D300" s="41">
        <v>0</v>
      </c>
      <c r="E300" s="41">
        <v>0</v>
      </c>
      <c r="F300" s="41">
        <v>1</v>
      </c>
      <c r="G300" s="41">
        <v>1</v>
      </c>
      <c r="H300" s="41">
        <v>1</v>
      </c>
      <c r="I300" s="41">
        <v>0</v>
      </c>
      <c r="J300" s="41">
        <f t="shared" si="67"/>
        <v>3</v>
      </c>
    </row>
    <row r="301" spans="1:10" x14ac:dyDescent="0.2">
      <c r="A301" s="13" t="s">
        <v>79</v>
      </c>
      <c r="B301" s="13" t="s">
        <v>5</v>
      </c>
      <c r="C301" s="45" t="s">
        <v>21</v>
      </c>
      <c r="D301" s="41">
        <v>0</v>
      </c>
      <c r="E301" s="41">
        <v>0</v>
      </c>
      <c r="F301" s="41">
        <v>2</v>
      </c>
      <c r="G301" s="41">
        <v>2</v>
      </c>
      <c r="H301" s="41">
        <v>0</v>
      </c>
      <c r="I301" s="41">
        <v>0</v>
      </c>
      <c r="J301" s="41">
        <f t="shared" si="67"/>
        <v>4</v>
      </c>
    </row>
    <row r="302" spans="1:10" x14ac:dyDescent="0.2">
      <c r="A302" s="13" t="s">
        <v>79</v>
      </c>
      <c r="B302" s="13" t="s">
        <v>5</v>
      </c>
      <c r="C302" s="41" t="s">
        <v>23</v>
      </c>
      <c r="D302" s="41">
        <v>0</v>
      </c>
      <c r="E302" s="41">
        <v>0</v>
      </c>
      <c r="F302" s="41">
        <v>0</v>
      </c>
      <c r="G302" s="41">
        <v>0</v>
      </c>
      <c r="H302" s="41">
        <v>0</v>
      </c>
      <c r="I302" s="41">
        <v>0</v>
      </c>
      <c r="J302" s="41">
        <f t="shared" si="67"/>
        <v>0</v>
      </c>
    </row>
    <row r="303" spans="1:10" x14ac:dyDescent="0.2">
      <c r="A303" s="13" t="s">
        <v>79</v>
      </c>
      <c r="B303" s="13" t="s">
        <v>5</v>
      </c>
      <c r="C303" s="41" t="s">
        <v>71</v>
      </c>
      <c r="D303" s="41">
        <v>0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1">
        <f t="shared" si="67"/>
        <v>0</v>
      </c>
    </row>
    <row r="304" spans="1:10" x14ac:dyDescent="0.2">
      <c r="A304" s="13" t="s">
        <v>79</v>
      </c>
      <c r="B304" s="13" t="s">
        <v>5</v>
      </c>
      <c r="C304" s="45" t="s">
        <v>24</v>
      </c>
      <c r="D304" s="41">
        <v>40</v>
      </c>
      <c r="E304" s="41">
        <v>21</v>
      </c>
      <c r="F304" s="41">
        <v>25</v>
      </c>
      <c r="G304" s="41">
        <v>43</v>
      </c>
      <c r="H304" s="41">
        <v>29</v>
      </c>
      <c r="I304" s="41">
        <v>20</v>
      </c>
      <c r="J304" s="41">
        <f t="shared" si="67"/>
        <v>178</v>
      </c>
    </row>
    <row r="305" spans="1:10" x14ac:dyDescent="0.2">
      <c r="A305" s="13" t="s">
        <v>79</v>
      </c>
      <c r="B305" s="13" t="s">
        <v>5</v>
      </c>
      <c r="C305" s="45" t="s">
        <v>25</v>
      </c>
      <c r="D305" s="41">
        <v>0</v>
      </c>
      <c r="E305" s="41">
        <v>0</v>
      </c>
      <c r="F305" s="41">
        <v>0</v>
      </c>
      <c r="G305" s="41">
        <v>0</v>
      </c>
      <c r="H305" s="41">
        <v>0</v>
      </c>
      <c r="I305" s="41">
        <v>0</v>
      </c>
      <c r="J305" s="41">
        <f t="shared" si="67"/>
        <v>0</v>
      </c>
    </row>
    <row r="306" spans="1:10" x14ac:dyDescent="0.2">
      <c r="A306" s="13" t="s">
        <v>79</v>
      </c>
      <c r="B306" s="13" t="s">
        <v>5</v>
      </c>
      <c r="C306" s="41" t="s">
        <v>68</v>
      </c>
      <c r="D306" s="41">
        <v>0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1">
        <f t="shared" si="67"/>
        <v>0</v>
      </c>
    </row>
    <row r="307" spans="1:10" x14ac:dyDescent="0.2">
      <c r="A307" s="13" t="s">
        <v>79</v>
      </c>
      <c r="B307" s="13" t="s">
        <v>5</v>
      </c>
      <c r="C307" s="45" t="s">
        <v>125</v>
      </c>
      <c r="D307" s="41">
        <v>3</v>
      </c>
      <c r="E307" s="41">
        <v>2</v>
      </c>
      <c r="F307" s="41">
        <v>0</v>
      </c>
      <c r="G307" s="41">
        <v>1</v>
      </c>
      <c r="H307" s="41">
        <v>0</v>
      </c>
      <c r="I307" s="41">
        <v>1</v>
      </c>
      <c r="J307" s="41">
        <f t="shared" si="67"/>
        <v>7</v>
      </c>
    </row>
    <row r="308" spans="1:10" x14ac:dyDescent="0.2">
      <c r="A308" s="13" t="s">
        <v>79</v>
      </c>
      <c r="B308" s="13" t="s">
        <v>5</v>
      </c>
      <c r="C308" s="45" t="s">
        <v>126</v>
      </c>
      <c r="D308" s="41">
        <v>0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1">
        <f t="shared" si="67"/>
        <v>0</v>
      </c>
    </row>
    <row r="309" spans="1:10" x14ac:dyDescent="0.2">
      <c r="A309" s="13" t="s">
        <v>79</v>
      </c>
      <c r="B309" s="13" t="s">
        <v>5</v>
      </c>
      <c r="C309" s="45" t="s">
        <v>127</v>
      </c>
      <c r="D309" s="41">
        <v>0</v>
      </c>
      <c r="E309" s="41">
        <v>0</v>
      </c>
      <c r="F309" s="41">
        <v>0</v>
      </c>
      <c r="G309" s="41">
        <v>0</v>
      </c>
      <c r="H309" s="41">
        <v>0</v>
      </c>
      <c r="I309" s="41">
        <v>0</v>
      </c>
      <c r="J309" s="41">
        <f t="shared" si="67"/>
        <v>0</v>
      </c>
    </row>
    <row r="310" spans="1:10" x14ac:dyDescent="0.2">
      <c r="A310" s="13" t="s">
        <v>79</v>
      </c>
      <c r="B310" s="15" t="s">
        <v>43</v>
      </c>
      <c r="C310" s="16"/>
      <c r="D310" s="42">
        <f>SUM(D297:D309)</f>
        <v>43</v>
      </c>
      <c r="E310" s="42">
        <f t="shared" ref="E310:J310" si="68">SUM(E297:E309)</f>
        <v>24</v>
      </c>
      <c r="F310" s="42">
        <f t="shared" si="68"/>
        <v>28</v>
      </c>
      <c r="G310" s="42">
        <f t="shared" si="68"/>
        <v>48</v>
      </c>
      <c r="H310" s="42">
        <f t="shared" si="68"/>
        <v>30</v>
      </c>
      <c r="I310" s="42">
        <f t="shared" si="68"/>
        <v>21</v>
      </c>
      <c r="J310" s="42">
        <f t="shared" si="68"/>
        <v>194</v>
      </c>
    </row>
    <row r="311" spans="1:10" x14ac:dyDescent="0.2">
      <c r="A311" s="13" t="s">
        <v>79</v>
      </c>
      <c r="B311" s="13" t="s">
        <v>3</v>
      </c>
      <c r="C311" s="45" t="s">
        <v>0</v>
      </c>
      <c r="D311" s="41">
        <v>6</v>
      </c>
      <c r="E311" s="41">
        <v>5</v>
      </c>
      <c r="F311" s="41">
        <v>8</v>
      </c>
      <c r="G311" s="41">
        <v>4</v>
      </c>
      <c r="H311" s="41">
        <v>3</v>
      </c>
      <c r="I311" s="41">
        <v>5</v>
      </c>
      <c r="J311" s="41">
        <f>SUM(D311:I311)</f>
        <v>31</v>
      </c>
    </row>
    <row r="312" spans="1:10" x14ac:dyDescent="0.2">
      <c r="A312" s="13" t="s">
        <v>79</v>
      </c>
      <c r="B312" s="13" t="s">
        <v>3</v>
      </c>
      <c r="C312" s="45" t="s">
        <v>7</v>
      </c>
      <c r="D312" s="41">
        <v>656</v>
      </c>
      <c r="E312" s="41">
        <v>644</v>
      </c>
      <c r="F312" s="41">
        <v>898</v>
      </c>
      <c r="G312" s="41">
        <v>886</v>
      </c>
      <c r="H312" s="41">
        <v>678</v>
      </c>
      <c r="I312" s="41">
        <v>613</v>
      </c>
      <c r="J312" s="41">
        <f t="shared" ref="J312:J324" si="69">SUM(D312:I312)</f>
        <v>4375</v>
      </c>
    </row>
    <row r="313" spans="1:10" x14ac:dyDescent="0.2">
      <c r="A313" s="13" t="s">
        <v>79</v>
      </c>
      <c r="B313" s="13" t="s">
        <v>3</v>
      </c>
      <c r="C313" s="45" t="s">
        <v>19</v>
      </c>
      <c r="D313" s="41">
        <v>3703</v>
      </c>
      <c r="E313" s="41">
        <v>4372</v>
      </c>
      <c r="F313" s="41">
        <v>5283</v>
      </c>
      <c r="G313" s="41">
        <v>3850</v>
      </c>
      <c r="H313" s="41">
        <v>3783</v>
      </c>
      <c r="I313" s="41">
        <v>2593</v>
      </c>
      <c r="J313" s="41">
        <f t="shared" si="69"/>
        <v>23584</v>
      </c>
    </row>
    <row r="314" spans="1:10" x14ac:dyDescent="0.2">
      <c r="A314" s="13" t="s">
        <v>79</v>
      </c>
      <c r="B314" s="13" t="s">
        <v>3</v>
      </c>
      <c r="C314" s="45" t="s">
        <v>20</v>
      </c>
      <c r="D314" s="41">
        <v>1</v>
      </c>
      <c r="E314" s="41">
        <v>0</v>
      </c>
      <c r="F314" s="41">
        <v>0</v>
      </c>
      <c r="G314" s="41">
        <v>0</v>
      </c>
      <c r="H314" s="41">
        <v>0</v>
      </c>
      <c r="I314" s="41">
        <v>0</v>
      </c>
      <c r="J314" s="41">
        <f t="shared" si="69"/>
        <v>1</v>
      </c>
    </row>
    <row r="315" spans="1:10" x14ac:dyDescent="0.2">
      <c r="A315" s="13" t="s">
        <v>79</v>
      </c>
      <c r="B315" s="13" t="s">
        <v>3</v>
      </c>
      <c r="C315" s="45" t="s">
        <v>21</v>
      </c>
      <c r="D315" s="41">
        <v>3</v>
      </c>
      <c r="E315" s="41">
        <v>2</v>
      </c>
      <c r="F315" s="41">
        <v>0</v>
      </c>
      <c r="G315" s="41">
        <v>0</v>
      </c>
      <c r="H315" s="41">
        <v>0</v>
      </c>
      <c r="I315" s="41">
        <v>0</v>
      </c>
      <c r="J315" s="41">
        <f t="shared" si="69"/>
        <v>5</v>
      </c>
    </row>
    <row r="316" spans="1:10" x14ac:dyDescent="0.2">
      <c r="A316" s="13" t="s">
        <v>79</v>
      </c>
      <c r="B316" s="13" t="s">
        <v>3</v>
      </c>
      <c r="C316" s="45" t="s">
        <v>23</v>
      </c>
      <c r="D316" s="41">
        <v>22</v>
      </c>
      <c r="E316" s="41">
        <v>28</v>
      </c>
      <c r="F316" s="41">
        <v>32</v>
      </c>
      <c r="G316" s="41">
        <v>38</v>
      </c>
      <c r="H316" s="41">
        <v>17</v>
      </c>
      <c r="I316" s="41">
        <v>22</v>
      </c>
      <c r="J316" s="41">
        <f t="shared" si="69"/>
        <v>159</v>
      </c>
    </row>
    <row r="317" spans="1:10" ht="11.25" customHeight="1" x14ac:dyDescent="0.2">
      <c r="A317" s="13" t="s">
        <v>79</v>
      </c>
      <c r="B317" s="13" t="s">
        <v>3</v>
      </c>
      <c r="C317" s="45" t="s">
        <v>24</v>
      </c>
      <c r="D317" s="41">
        <v>71</v>
      </c>
      <c r="E317" s="41">
        <v>61</v>
      </c>
      <c r="F317" s="41">
        <v>68</v>
      </c>
      <c r="G317" s="41">
        <v>73</v>
      </c>
      <c r="H317" s="41">
        <v>52</v>
      </c>
      <c r="I317" s="41">
        <v>57</v>
      </c>
      <c r="J317" s="41">
        <f t="shared" si="69"/>
        <v>382</v>
      </c>
    </row>
    <row r="318" spans="1:10" x14ac:dyDescent="0.2">
      <c r="A318" s="13" t="s">
        <v>79</v>
      </c>
      <c r="B318" s="13" t="s">
        <v>3</v>
      </c>
      <c r="C318" s="45" t="s">
        <v>25</v>
      </c>
      <c r="D318" s="41">
        <v>0</v>
      </c>
      <c r="E318" s="41">
        <v>1</v>
      </c>
      <c r="F318" s="41">
        <v>0</v>
      </c>
      <c r="G318" s="41">
        <v>0</v>
      </c>
      <c r="H318" s="41">
        <v>0</v>
      </c>
      <c r="I318" s="41">
        <v>0</v>
      </c>
      <c r="J318" s="41">
        <f t="shared" si="69"/>
        <v>1</v>
      </c>
    </row>
    <row r="319" spans="1:10" ht="10.5" customHeight="1" x14ac:dyDescent="0.2">
      <c r="A319" s="13" t="s">
        <v>79</v>
      </c>
      <c r="B319" s="13" t="s">
        <v>3</v>
      </c>
      <c r="C319" s="45" t="s">
        <v>68</v>
      </c>
      <c r="D319" s="41">
        <v>0</v>
      </c>
      <c r="E319" s="41">
        <v>1</v>
      </c>
      <c r="F319" s="41">
        <v>3</v>
      </c>
      <c r="G319" s="41">
        <v>3</v>
      </c>
      <c r="H319" s="41">
        <v>1</v>
      </c>
      <c r="I319" s="41">
        <v>1</v>
      </c>
      <c r="J319" s="41">
        <f t="shared" si="69"/>
        <v>9</v>
      </c>
    </row>
    <row r="320" spans="1:10" ht="10.5" customHeight="1" x14ac:dyDescent="0.2">
      <c r="A320" s="13" t="s">
        <v>79</v>
      </c>
      <c r="B320" s="13" t="s">
        <v>3</v>
      </c>
      <c r="C320" s="45" t="s">
        <v>26</v>
      </c>
      <c r="D320" s="41">
        <v>0</v>
      </c>
      <c r="E320" s="41">
        <v>0</v>
      </c>
      <c r="F320" s="41">
        <v>0</v>
      </c>
      <c r="G320" s="41">
        <v>0</v>
      </c>
      <c r="H320" s="41">
        <v>0</v>
      </c>
      <c r="I320" s="41">
        <v>0</v>
      </c>
      <c r="J320" s="41">
        <f t="shared" si="69"/>
        <v>0</v>
      </c>
    </row>
    <row r="321" spans="1:10" x14ac:dyDescent="0.2">
      <c r="A321" s="13" t="s">
        <v>79</v>
      </c>
      <c r="B321" s="13" t="s">
        <v>3</v>
      </c>
      <c r="C321" s="41" t="s">
        <v>57</v>
      </c>
      <c r="D321" s="41">
        <v>0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f t="shared" si="69"/>
        <v>0</v>
      </c>
    </row>
    <row r="322" spans="1:10" x14ac:dyDescent="0.2">
      <c r="A322" s="13" t="s">
        <v>79</v>
      </c>
      <c r="B322" s="13" t="s">
        <v>3</v>
      </c>
      <c r="C322" s="41" t="s">
        <v>71</v>
      </c>
      <c r="D322" s="41">
        <v>1</v>
      </c>
      <c r="E322" s="41">
        <v>0</v>
      </c>
      <c r="F322" s="41">
        <v>1</v>
      </c>
      <c r="G322" s="41">
        <v>0</v>
      </c>
      <c r="H322" s="41">
        <v>1</v>
      </c>
      <c r="I322" s="41">
        <v>0</v>
      </c>
      <c r="J322" s="41">
        <f t="shared" si="69"/>
        <v>3</v>
      </c>
    </row>
    <row r="323" spans="1:10" x14ac:dyDescent="0.2">
      <c r="A323" s="13" t="s">
        <v>79</v>
      </c>
      <c r="B323" s="13" t="s">
        <v>3</v>
      </c>
      <c r="C323" s="45" t="s">
        <v>125</v>
      </c>
      <c r="D323" s="41">
        <v>150</v>
      </c>
      <c r="E323" s="41">
        <v>120</v>
      </c>
      <c r="F323" s="41">
        <v>155</v>
      </c>
      <c r="G323" s="41">
        <v>171</v>
      </c>
      <c r="H323" s="41">
        <v>180</v>
      </c>
      <c r="I323" s="41">
        <v>196</v>
      </c>
      <c r="J323" s="41">
        <f t="shared" si="69"/>
        <v>972</v>
      </c>
    </row>
    <row r="324" spans="1:10" x14ac:dyDescent="0.2">
      <c r="A324" s="13" t="s">
        <v>79</v>
      </c>
      <c r="B324" s="13" t="s">
        <v>3</v>
      </c>
      <c r="C324" s="45" t="s">
        <v>127</v>
      </c>
      <c r="D324" s="41">
        <v>0</v>
      </c>
      <c r="E324" s="41">
        <v>0</v>
      </c>
      <c r="F324" s="41">
        <v>0</v>
      </c>
      <c r="G324" s="41">
        <v>0</v>
      </c>
      <c r="H324" s="41">
        <v>0</v>
      </c>
      <c r="I324" s="41">
        <v>0</v>
      </c>
      <c r="J324" s="41">
        <f t="shared" si="69"/>
        <v>0</v>
      </c>
    </row>
    <row r="325" spans="1:10" x14ac:dyDescent="0.2">
      <c r="A325" s="13" t="s">
        <v>79</v>
      </c>
      <c r="B325" s="15" t="s">
        <v>38</v>
      </c>
      <c r="C325" s="16"/>
      <c r="D325" s="42">
        <f>SUM(D311:D324)</f>
        <v>4613</v>
      </c>
      <c r="E325" s="42">
        <f>SUM(E311:E324)</f>
        <v>5234</v>
      </c>
      <c r="F325" s="42">
        <f>SUM(F311:F324)</f>
        <v>6448</v>
      </c>
      <c r="G325" s="42">
        <f>SUM(G311:G324)</f>
        <v>5025</v>
      </c>
      <c r="H325" s="42">
        <f>SUM(H311:H324)</f>
        <v>4715</v>
      </c>
      <c r="I325" s="42">
        <f t="shared" ref="I325:J325" si="70">SUM(I311:I324)</f>
        <v>3487</v>
      </c>
      <c r="J325" s="42">
        <f t="shared" si="70"/>
        <v>29522</v>
      </c>
    </row>
    <row r="326" spans="1:10" x14ac:dyDescent="0.2">
      <c r="A326" s="13" t="s">
        <v>79</v>
      </c>
      <c r="B326" s="13" t="s">
        <v>92</v>
      </c>
      <c r="C326" s="45" t="s">
        <v>0</v>
      </c>
      <c r="D326" s="41">
        <v>0</v>
      </c>
      <c r="E326" s="41">
        <v>0</v>
      </c>
      <c r="F326" s="41">
        <v>0</v>
      </c>
      <c r="G326" s="41">
        <v>0</v>
      </c>
      <c r="H326" s="41">
        <v>0</v>
      </c>
      <c r="I326" s="41">
        <v>0</v>
      </c>
      <c r="J326" s="41">
        <f>SUM(D326:I326)</f>
        <v>0</v>
      </c>
    </row>
    <row r="327" spans="1:10" x14ac:dyDescent="0.2">
      <c r="A327" s="13" t="s">
        <v>79</v>
      </c>
      <c r="B327" s="13" t="s">
        <v>92</v>
      </c>
      <c r="C327" s="45" t="s">
        <v>7</v>
      </c>
      <c r="D327" s="41">
        <v>0</v>
      </c>
      <c r="E327" s="41">
        <v>0</v>
      </c>
      <c r="F327" s="41">
        <v>0</v>
      </c>
      <c r="G327" s="41">
        <v>0</v>
      </c>
      <c r="H327" s="41">
        <v>0</v>
      </c>
      <c r="I327" s="41">
        <v>0</v>
      </c>
      <c r="J327" s="41">
        <f t="shared" ref="J327:J332" si="71">SUM(D327:I327)</f>
        <v>0</v>
      </c>
    </row>
    <row r="328" spans="1:10" x14ac:dyDescent="0.2">
      <c r="A328" s="13" t="s">
        <v>79</v>
      </c>
      <c r="B328" s="13" t="s">
        <v>92</v>
      </c>
      <c r="C328" s="45" t="s">
        <v>19</v>
      </c>
      <c r="D328" s="41">
        <v>0</v>
      </c>
      <c r="E328" s="41">
        <v>0</v>
      </c>
      <c r="F328" s="41">
        <v>0</v>
      </c>
      <c r="G328" s="41">
        <v>0</v>
      </c>
      <c r="H328" s="41">
        <v>0</v>
      </c>
      <c r="I328" s="41">
        <v>0</v>
      </c>
      <c r="J328" s="41">
        <f t="shared" si="71"/>
        <v>0</v>
      </c>
    </row>
    <row r="329" spans="1:10" ht="12" customHeight="1" x14ac:dyDescent="0.2">
      <c r="A329" s="13" t="s">
        <v>79</v>
      </c>
      <c r="B329" s="13" t="s">
        <v>92</v>
      </c>
      <c r="C329" s="41" t="s">
        <v>20</v>
      </c>
      <c r="D329" s="41">
        <v>0</v>
      </c>
      <c r="E329" s="41">
        <v>0</v>
      </c>
      <c r="F329" s="41">
        <v>0</v>
      </c>
      <c r="G329" s="41">
        <v>0</v>
      </c>
      <c r="H329" s="41">
        <v>0</v>
      </c>
      <c r="I329" s="41">
        <v>0</v>
      </c>
      <c r="J329" s="41">
        <f t="shared" si="71"/>
        <v>0</v>
      </c>
    </row>
    <row r="330" spans="1:10" x14ac:dyDescent="0.2">
      <c r="A330" s="13" t="s">
        <v>79</v>
      </c>
      <c r="B330" s="13" t="s">
        <v>92</v>
      </c>
      <c r="C330" s="45" t="s">
        <v>23</v>
      </c>
      <c r="D330" s="41">
        <v>0</v>
      </c>
      <c r="E330" s="41">
        <v>0</v>
      </c>
      <c r="F330" s="41">
        <v>0</v>
      </c>
      <c r="G330" s="41">
        <v>0</v>
      </c>
      <c r="H330" s="41">
        <v>0</v>
      </c>
      <c r="I330" s="41">
        <v>0</v>
      </c>
      <c r="J330" s="41">
        <f t="shared" si="71"/>
        <v>0</v>
      </c>
    </row>
    <row r="331" spans="1:10" ht="10.5" customHeight="1" x14ac:dyDescent="0.2">
      <c r="A331" s="13" t="s">
        <v>79</v>
      </c>
      <c r="B331" s="13" t="s">
        <v>92</v>
      </c>
      <c r="C331" s="45" t="s">
        <v>24</v>
      </c>
      <c r="D331" s="41">
        <v>0</v>
      </c>
      <c r="E331" s="41">
        <v>0</v>
      </c>
      <c r="F331" s="41">
        <v>0</v>
      </c>
      <c r="G331" s="41">
        <v>0</v>
      </c>
      <c r="H331" s="41">
        <v>0</v>
      </c>
      <c r="I331" s="41">
        <v>0</v>
      </c>
      <c r="J331" s="41">
        <f t="shared" si="71"/>
        <v>0</v>
      </c>
    </row>
    <row r="332" spans="1:10" x14ac:dyDescent="0.2">
      <c r="A332" s="13" t="s">
        <v>79</v>
      </c>
      <c r="B332" s="13" t="s">
        <v>92</v>
      </c>
      <c r="C332" s="41" t="s">
        <v>125</v>
      </c>
      <c r="D332" s="41">
        <v>0</v>
      </c>
      <c r="E332" s="41">
        <v>0</v>
      </c>
      <c r="F332" s="41">
        <v>0</v>
      </c>
      <c r="G332" s="41">
        <v>0</v>
      </c>
      <c r="H332" s="41">
        <v>0</v>
      </c>
      <c r="I332" s="41">
        <v>0</v>
      </c>
      <c r="J332" s="41">
        <f t="shared" si="71"/>
        <v>0</v>
      </c>
    </row>
    <row r="333" spans="1:10" x14ac:dyDescent="0.2">
      <c r="A333" s="13" t="s">
        <v>79</v>
      </c>
      <c r="B333" s="15" t="s">
        <v>93</v>
      </c>
      <c r="C333" s="16"/>
      <c r="D333" s="42">
        <f>SUM(D326:D332)</f>
        <v>0</v>
      </c>
      <c r="E333" s="42">
        <f t="shared" ref="E333:J333" si="72">SUM(E326:E332)</f>
        <v>0</v>
      </c>
      <c r="F333" s="42">
        <f t="shared" si="72"/>
        <v>0</v>
      </c>
      <c r="G333" s="42">
        <f t="shared" si="72"/>
        <v>0</v>
      </c>
      <c r="H333" s="42">
        <f t="shared" si="72"/>
        <v>0</v>
      </c>
      <c r="I333" s="42">
        <f t="shared" si="72"/>
        <v>0</v>
      </c>
      <c r="J333" s="42">
        <f t="shared" si="72"/>
        <v>0</v>
      </c>
    </row>
    <row r="334" spans="1:10" x14ac:dyDescent="0.2">
      <c r="A334" s="13" t="s">
        <v>79</v>
      </c>
      <c r="B334" s="13" t="s">
        <v>142</v>
      </c>
      <c r="C334" s="45" t="s">
        <v>19</v>
      </c>
      <c r="D334" s="41">
        <v>0</v>
      </c>
      <c r="E334" s="41">
        <v>0</v>
      </c>
      <c r="F334" s="41">
        <v>0</v>
      </c>
      <c r="G334" s="41">
        <v>0</v>
      </c>
      <c r="H334" s="41">
        <v>0</v>
      </c>
      <c r="I334" s="41">
        <v>3</v>
      </c>
      <c r="J334" s="41">
        <f>SUM(D334:I334)</f>
        <v>3</v>
      </c>
    </row>
    <row r="335" spans="1:10" x14ac:dyDescent="0.2">
      <c r="A335" s="13" t="s">
        <v>79</v>
      </c>
      <c r="B335" s="13" t="s">
        <v>142</v>
      </c>
      <c r="C335" s="41" t="s">
        <v>0</v>
      </c>
      <c r="D335" s="41">
        <v>0</v>
      </c>
      <c r="E335" s="41">
        <v>0</v>
      </c>
      <c r="F335" s="41">
        <v>0</v>
      </c>
      <c r="G335" s="41">
        <v>0</v>
      </c>
      <c r="H335" s="41">
        <v>0</v>
      </c>
      <c r="I335" s="41">
        <v>0</v>
      </c>
      <c r="J335" s="41">
        <f t="shared" ref="J335:J341" si="73">SUM(D335:I335)</f>
        <v>0</v>
      </c>
    </row>
    <row r="336" spans="1:10" x14ac:dyDescent="0.2">
      <c r="A336" s="13" t="s">
        <v>79</v>
      </c>
      <c r="B336" s="13" t="s">
        <v>142</v>
      </c>
      <c r="C336" s="41" t="s">
        <v>7</v>
      </c>
      <c r="D336" s="41">
        <v>0</v>
      </c>
      <c r="E336" s="41">
        <v>0</v>
      </c>
      <c r="F336" s="41">
        <v>0</v>
      </c>
      <c r="G336" s="41">
        <v>0</v>
      </c>
      <c r="H336" s="41">
        <v>0</v>
      </c>
      <c r="I336" s="41">
        <v>0</v>
      </c>
      <c r="J336" s="41">
        <f t="shared" si="73"/>
        <v>0</v>
      </c>
    </row>
    <row r="337" spans="1:10" x14ac:dyDescent="0.2">
      <c r="A337" s="13" t="s">
        <v>79</v>
      </c>
      <c r="B337" s="13" t="s">
        <v>142</v>
      </c>
      <c r="C337" s="45" t="s">
        <v>21</v>
      </c>
      <c r="D337" s="41">
        <v>0</v>
      </c>
      <c r="E337" s="41">
        <v>0</v>
      </c>
      <c r="F337" s="41">
        <v>0</v>
      </c>
      <c r="G337" s="41">
        <v>0</v>
      </c>
      <c r="H337" s="41">
        <v>0</v>
      </c>
      <c r="I337" s="41">
        <v>0</v>
      </c>
      <c r="J337" s="41">
        <f t="shared" si="73"/>
        <v>0</v>
      </c>
    </row>
    <row r="338" spans="1:10" x14ac:dyDescent="0.2">
      <c r="A338" s="13" t="s">
        <v>79</v>
      </c>
      <c r="B338" s="13" t="s">
        <v>142</v>
      </c>
      <c r="C338" s="45" t="s">
        <v>24</v>
      </c>
      <c r="D338" s="41">
        <v>0</v>
      </c>
      <c r="E338" s="41">
        <v>0</v>
      </c>
      <c r="F338" s="41">
        <v>0</v>
      </c>
      <c r="G338" s="41">
        <v>0</v>
      </c>
      <c r="H338" s="41">
        <v>0</v>
      </c>
      <c r="I338" s="41">
        <v>0</v>
      </c>
      <c r="J338" s="41">
        <f t="shared" si="73"/>
        <v>0</v>
      </c>
    </row>
    <row r="339" spans="1:10" x14ac:dyDescent="0.2">
      <c r="A339" s="13" t="s">
        <v>79</v>
      </c>
      <c r="B339" s="13" t="s">
        <v>142</v>
      </c>
      <c r="C339" s="43" t="s">
        <v>20</v>
      </c>
      <c r="D339" s="41">
        <v>0</v>
      </c>
      <c r="E339" s="41">
        <v>0</v>
      </c>
      <c r="F339" s="41">
        <v>0</v>
      </c>
      <c r="G339" s="41">
        <v>0</v>
      </c>
      <c r="H339" s="41">
        <v>0</v>
      </c>
      <c r="I339" s="41">
        <v>0</v>
      </c>
      <c r="J339" s="41">
        <f t="shared" si="73"/>
        <v>0</v>
      </c>
    </row>
    <row r="340" spans="1:10" x14ac:dyDescent="0.2">
      <c r="A340" s="13" t="s">
        <v>79</v>
      </c>
      <c r="B340" s="13" t="s">
        <v>142</v>
      </c>
      <c r="C340" s="43" t="s">
        <v>125</v>
      </c>
      <c r="D340" s="41">
        <v>0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f t="shared" si="73"/>
        <v>0</v>
      </c>
    </row>
    <row r="341" spans="1:10" x14ac:dyDescent="0.2">
      <c r="A341" s="13" t="s">
        <v>79</v>
      </c>
      <c r="B341" s="13" t="s">
        <v>142</v>
      </c>
      <c r="C341" s="43" t="s">
        <v>25</v>
      </c>
      <c r="D341" s="41">
        <v>0</v>
      </c>
      <c r="E341" s="41">
        <v>0</v>
      </c>
      <c r="F341" s="41">
        <v>0</v>
      </c>
      <c r="G341" s="41">
        <v>0</v>
      </c>
      <c r="H341" s="41">
        <v>0</v>
      </c>
      <c r="I341" s="41">
        <v>0</v>
      </c>
      <c r="J341" s="41">
        <f t="shared" si="73"/>
        <v>0</v>
      </c>
    </row>
    <row r="342" spans="1:10" x14ac:dyDescent="0.2">
      <c r="A342" s="13" t="s">
        <v>79</v>
      </c>
      <c r="B342" s="32" t="s">
        <v>143</v>
      </c>
      <c r="C342" s="16"/>
      <c r="D342" s="42">
        <f>SUM(D334:D341)</f>
        <v>0</v>
      </c>
      <c r="E342" s="42">
        <f t="shared" ref="E342:J342" si="74">SUM(E334:E341)</f>
        <v>0</v>
      </c>
      <c r="F342" s="42">
        <f t="shared" si="74"/>
        <v>0</v>
      </c>
      <c r="G342" s="42">
        <f t="shared" si="74"/>
        <v>0</v>
      </c>
      <c r="H342" s="42">
        <f t="shared" si="74"/>
        <v>0</v>
      </c>
      <c r="I342" s="42">
        <f t="shared" si="74"/>
        <v>3</v>
      </c>
      <c r="J342" s="42">
        <f t="shared" si="74"/>
        <v>3</v>
      </c>
    </row>
    <row r="343" spans="1:10" x14ac:dyDescent="0.2">
      <c r="A343" s="17" t="s">
        <v>88</v>
      </c>
      <c r="B343" s="18"/>
      <c r="C343" s="18"/>
      <c r="D343" s="36">
        <f>SUM(D342,D333,D325,D310)</f>
        <v>4656</v>
      </c>
      <c r="E343" s="36">
        <f t="shared" ref="E343:J343" si="75">SUM(E342,E333,E325,E310)</f>
        <v>5258</v>
      </c>
      <c r="F343" s="36">
        <f t="shared" si="75"/>
        <v>6476</v>
      </c>
      <c r="G343" s="36">
        <f t="shared" si="75"/>
        <v>5073</v>
      </c>
      <c r="H343" s="36">
        <f t="shared" si="75"/>
        <v>4745</v>
      </c>
      <c r="I343" s="36">
        <f t="shared" si="75"/>
        <v>3511</v>
      </c>
      <c r="J343" s="36">
        <f t="shared" si="75"/>
        <v>29719</v>
      </c>
    </row>
    <row r="344" spans="1:10" x14ac:dyDescent="0.2">
      <c r="A344" s="13" t="s">
        <v>80</v>
      </c>
      <c r="B344" s="13" t="s">
        <v>161</v>
      </c>
      <c r="C344" s="88" t="s">
        <v>0</v>
      </c>
      <c r="D344" s="41">
        <v>0</v>
      </c>
      <c r="E344" s="41">
        <v>0</v>
      </c>
      <c r="F344" s="41">
        <v>0</v>
      </c>
      <c r="G344" s="41">
        <v>0</v>
      </c>
      <c r="H344" s="105">
        <v>0</v>
      </c>
      <c r="I344" s="105">
        <v>0</v>
      </c>
      <c r="J344" s="105">
        <f>SUM(D344:I344)</f>
        <v>0</v>
      </c>
    </row>
    <row r="345" spans="1:10" ht="12" customHeight="1" x14ac:dyDescent="0.2">
      <c r="A345" s="13" t="s">
        <v>80</v>
      </c>
      <c r="B345" s="13" t="s">
        <v>161</v>
      </c>
      <c r="C345" s="45" t="s">
        <v>7</v>
      </c>
      <c r="D345" s="41">
        <v>0</v>
      </c>
      <c r="E345" s="41">
        <v>0</v>
      </c>
      <c r="F345" s="41">
        <v>0</v>
      </c>
      <c r="G345" s="41">
        <v>0</v>
      </c>
      <c r="H345" s="105">
        <v>0</v>
      </c>
      <c r="I345" s="105">
        <v>0</v>
      </c>
      <c r="J345" s="105">
        <f t="shared" ref="J345:J352" si="76">SUM(D345:I345)</f>
        <v>0</v>
      </c>
    </row>
    <row r="346" spans="1:10" x14ac:dyDescent="0.2">
      <c r="A346" s="13" t="s">
        <v>80</v>
      </c>
      <c r="B346" s="13" t="s">
        <v>161</v>
      </c>
      <c r="C346" s="45" t="s">
        <v>19</v>
      </c>
      <c r="D346" s="41">
        <v>0</v>
      </c>
      <c r="E346" s="41">
        <v>0</v>
      </c>
      <c r="F346" s="41">
        <v>0</v>
      </c>
      <c r="G346" s="41">
        <v>0</v>
      </c>
      <c r="H346" s="105">
        <v>0</v>
      </c>
      <c r="I346" s="105">
        <v>1</v>
      </c>
      <c r="J346" s="105">
        <f t="shared" si="76"/>
        <v>1</v>
      </c>
    </row>
    <row r="347" spans="1:10" x14ac:dyDescent="0.2">
      <c r="A347" s="13" t="s">
        <v>80</v>
      </c>
      <c r="B347" s="13" t="s">
        <v>161</v>
      </c>
      <c r="C347" s="41" t="s">
        <v>20</v>
      </c>
      <c r="D347" s="41">
        <v>0</v>
      </c>
      <c r="E347" s="41">
        <v>0</v>
      </c>
      <c r="F347" s="41">
        <v>0</v>
      </c>
      <c r="G347" s="41">
        <v>0</v>
      </c>
      <c r="H347" s="105">
        <v>0</v>
      </c>
      <c r="I347" s="105">
        <v>0</v>
      </c>
      <c r="J347" s="105">
        <f t="shared" si="76"/>
        <v>0</v>
      </c>
    </row>
    <row r="348" spans="1:10" x14ac:dyDescent="0.2">
      <c r="A348" s="13" t="s">
        <v>80</v>
      </c>
      <c r="B348" s="13" t="s">
        <v>161</v>
      </c>
      <c r="C348" s="41" t="s">
        <v>23</v>
      </c>
      <c r="D348" s="41">
        <v>0</v>
      </c>
      <c r="E348" s="41">
        <v>0</v>
      </c>
      <c r="F348" s="41">
        <v>0</v>
      </c>
      <c r="G348" s="41">
        <v>0</v>
      </c>
      <c r="H348" s="105">
        <v>0</v>
      </c>
      <c r="I348" s="105">
        <v>0</v>
      </c>
      <c r="J348" s="105">
        <f t="shared" si="76"/>
        <v>0</v>
      </c>
    </row>
    <row r="349" spans="1:10" ht="10.5" customHeight="1" x14ac:dyDescent="0.2">
      <c r="A349" s="13" t="s">
        <v>80</v>
      </c>
      <c r="B349" s="13" t="s">
        <v>161</v>
      </c>
      <c r="C349" s="45" t="s">
        <v>24</v>
      </c>
      <c r="D349" s="41">
        <v>0</v>
      </c>
      <c r="E349" s="41">
        <v>0</v>
      </c>
      <c r="F349" s="41">
        <v>1</v>
      </c>
      <c r="G349" s="41">
        <v>0</v>
      </c>
      <c r="H349" s="105">
        <v>0</v>
      </c>
      <c r="I349" s="105">
        <v>0</v>
      </c>
      <c r="J349" s="105">
        <f t="shared" si="76"/>
        <v>1</v>
      </c>
    </row>
    <row r="350" spans="1:10" ht="10.5" customHeight="1" x14ac:dyDescent="0.2">
      <c r="A350" s="13" t="s">
        <v>80</v>
      </c>
      <c r="B350" s="13" t="s">
        <v>161</v>
      </c>
      <c r="C350" s="45" t="s">
        <v>25</v>
      </c>
      <c r="D350" s="41">
        <v>0</v>
      </c>
      <c r="E350" s="41">
        <v>0</v>
      </c>
      <c r="F350" s="41">
        <v>0</v>
      </c>
      <c r="G350" s="41">
        <v>0</v>
      </c>
      <c r="H350" s="105">
        <v>0</v>
      </c>
      <c r="I350" s="105">
        <v>0</v>
      </c>
      <c r="J350" s="105">
        <f t="shared" si="76"/>
        <v>0</v>
      </c>
    </row>
    <row r="351" spans="1:10" x14ac:dyDescent="0.2">
      <c r="A351" s="13" t="s">
        <v>80</v>
      </c>
      <c r="B351" s="13" t="s">
        <v>161</v>
      </c>
      <c r="C351" s="41" t="s">
        <v>71</v>
      </c>
      <c r="D351" s="41">
        <v>0</v>
      </c>
      <c r="E351" s="41">
        <v>0</v>
      </c>
      <c r="F351" s="41">
        <v>0</v>
      </c>
      <c r="G351" s="41">
        <v>0</v>
      </c>
      <c r="H351" s="105">
        <v>0</v>
      </c>
      <c r="I351" s="105">
        <v>0</v>
      </c>
      <c r="J351" s="105">
        <f t="shared" si="76"/>
        <v>0</v>
      </c>
    </row>
    <row r="352" spans="1:10" ht="12.75" customHeight="1" x14ac:dyDescent="0.2">
      <c r="A352" s="13" t="s">
        <v>80</v>
      </c>
      <c r="B352" s="13" t="s">
        <v>161</v>
      </c>
      <c r="C352" s="45" t="s">
        <v>125</v>
      </c>
      <c r="D352" s="41">
        <v>0</v>
      </c>
      <c r="E352" s="41">
        <v>0</v>
      </c>
      <c r="F352" s="41">
        <v>0</v>
      </c>
      <c r="G352" s="41">
        <v>0</v>
      </c>
      <c r="H352" s="105">
        <v>0</v>
      </c>
      <c r="I352" s="105">
        <v>0</v>
      </c>
      <c r="J352" s="105">
        <f t="shared" si="76"/>
        <v>0</v>
      </c>
    </row>
    <row r="353" spans="1:10" x14ac:dyDescent="0.2">
      <c r="A353" s="13" t="s">
        <v>80</v>
      </c>
      <c r="B353" s="15" t="s">
        <v>64</v>
      </c>
      <c r="C353" s="16"/>
      <c r="D353" s="42">
        <f>SUM(D344:D352)</f>
        <v>0</v>
      </c>
      <c r="E353" s="42">
        <f t="shared" ref="E353:J353" si="77">SUM(E344:E352)</f>
        <v>0</v>
      </c>
      <c r="F353" s="42">
        <f t="shared" si="77"/>
        <v>1</v>
      </c>
      <c r="G353" s="42">
        <f t="shared" si="77"/>
        <v>0</v>
      </c>
      <c r="H353" s="42">
        <f t="shared" si="77"/>
        <v>0</v>
      </c>
      <c r="I353" s="42">
        <f t="shared" si="77"/>
        <v>1</v>
      </c>
      <c r="J353" s="42">
        <f t="shared" si="77"/>
        <v>2</v>
      </c>
    </row>
    <row r="354" spans="1:10" x14ac:dyDescent="0.2">
      <c r="A354" s="83" t="s">
        <v>89</v>
      </c>
      <c r="B354" s="18"/>
      <c r="C354" s="18"/>
      <c r="D354" s="37">
        <f>SUM(D353)</f>
        <v>0</v>
      </c>
      <c r="E354" s="37">
        <f t="shared" ref="E354:J354" si="78">SUM(E353)</f>
        <v>0</v>
      </c>
      <c r="F354" s="37">
        <f t="shared" si="78"/>
        <v>1</v>
      </c>
      <c r="G354" s="37">
        <f t="shared" si="78"/>
        <v>0</v>
      </c>
      <c r="H354" s="37">
        <f t="shared" si="78"/>
        <v>0</v>
      </c>
      <c r="I354" s="37">
        <f t="shared" si="78"/>
        <v>1</v>
      </c>
      <c r="J354" s="37">
        <f t="shared" si="78"/>
        <v>2</v>
      </c>
    </row>
    <row r="355" spans="1:10" ht="15" customHeight="1" x14ac:dyDescent="0.2">
      <c r="A355" s="13" t="s">
        <v>81</v>
      </c>
      <c r="B355" s="13" t="s">
        <v>12</v>
      </c>
      <c r="C355" s="30" t="s">
        <v>0</v>
      </c>
      <c r="D355" s="41">
        <v>0</v>
      </c>
      <c r="E355" s="41">
        <v>1</v>
      </c>
      <c r="F355" s="41">
        <v>0</v>
      </c>
      <c r="G355" s="41">
        <v>0</v>
      </c>
      <c r="H355" s="104">
        <v>0</v>
      </c>
      <c r="I355" s="104">
        <v>0</v>
      </c>
      <c r="J355" s="81">
        <f>SUM(D355:I355)</f>
        <v>1</v>
      </c>
    </row>
    <row r="356" spans="1:10" x14ac:dyDescent="0.2">
      <c r="A356" s="13" t="s">
        <v>81</v>
      </c>
      <c r="B356" s="13" t="s">
        <v>12</v>
      </c>
      <c r="C356" s="45" t="s">
        <v>7</v>
      </c>
      <c r="D356" s="41">
        <v>85</v>
      </c>
      <c r="E356" s="41">
        <v>72</v>
      </c>
      <c r="F356" s="41">
        <v>54</v>
      </c>
      <c r="G356" s="41">
        <v>33</v>
      </c>
      <c r="H356" s="104">
        <v>16</v>
      </c>
      <c r="I356" s="104">
        <v>5</v>
      </c>
      <c r="J356" s="81">
        <f t="shared" ref="J356:J368" si="79">SUM(D356:I356)</f>
        <v>265</v>
      </c>
    </row>
    <row r="357" spans="1:10" ht="12.75" customHeight="1" x14ac:dyDescent="0.2">
      <c r="A357" s="13" t="s">
        <v>81</v>
      </c>
      <c r="B357" s="13" t="s">
        <v>12</v>
      </c>
      <c r="C357" s="45" t="s">
        <v>19</v>
      </c>
      <c r="D357" s="41">
        <v>25</v>
      </c>
      <c r="E357" s="41">
        <v>32</v>
      </c>
      <c r="F357" s="41">
        <v>31</v>
      </c>
      <c r="G357" s="41">
        <v>15</v>
      </c>
      <c r="H357" s="104">
        <v>44</v>
      </c>
      <c r="I357" s="104">
        <v>68</v>
      </c>
      <c r="J357" s="81">
        <f t="shared" si="79"/>
        <v>215</v>
      </c>
    </row>
    <row r="358" spans="1:10" ht="12.75" customHeight="1" x14ac:dyDescent="0.2">
      <c r="A358" s="13" t="s">
        <v>81</v>
      </c>
      <c r="B358" s="13" t="s">
        <v>12</v>
      </c>
      <c r="C358" s="45" t="s">
        <v>20</v>
      </c>
      <c r="D358" s="41">
        <v>35</v>
      </c>
      <c r="E358" s="41">
        <v>22</v>
      </c>
      <c r="F358" s="41">
        <v>21</v>
      </c>
      <c r="G358" s="41">
        <v>19</v>
      </c>
      <c r="H358" s="104">
        <v>22</v>
      </c>
      <c r="I358" s="104">
        <v>18</v>
      </c>
      <c r="J358" s="81">
        <f t="shared" si="79"/>
        <v>137</v>
      </c>
    </row>
    <row r="359" spans="1:10" ht="12.75" customHeight="1" x14ac:dyDescent="0.2">
      <c r="A359" s="13" t="s">
        <v>81</v>
      </c>
      <c r="B359" s="13" t="s">
        <v>12</v>
      </c>
      <c r="C359" s="45" t="s">
        <v>21</v>
      </c>
      <c r="D359" s="41">
        <v>21</v>
      </c>
      <c r="E359" s="41">
        <v>6</v>
      </c>
      <c r="F359" s="41">
        <v>11</v>
      </c>
      <c r="G359" s="41">
        <v>16</v>
      </c>
      <c r="H359" s="104">
        <v>19</v>
      </c>
      <c r="I359" s="104">
        <v>5</v>
      </c>
      <c r="J359" s="81">
        <f t="shared" si="79"/>
        <v>78</v>
      </c>
    </row>
    <row r="360" spans="1:10" ht="12.75" customHeight="1" x14ac:dyDescent="0.2">
      <c r="A360" s="13" t="s">
        <v>81</v>
      </c>
      <c r="B360" s="13" t="s">
        <v>12</v>
      </c>
      <c r="C360" s="45" t="s">
        <v>23</v>
      </c>
      <c r="D360" s="41">
        <v>3</v>
      </c>
      <c r="E360" s="41">
        <v>13</v>
      </c>
      <c r="F360" s="41">
        <v>3</v>
      </c>
      <c r="G360" s="41">
        <v>10</v>
      </c>
      <c r="H360" s="104">
        <v>0</v>
      </c>
      <c r="I360" s="104">
        <v>6</v>
      </c>
      <c r="J360" s="81">
        <f t="shared" si="79"/>
        <v>35</v>
      </c>
    </row>
    <row r="361" spans="1:10" ht="12.75" customHeight="1" x14ac:dyDescent="0.2">
      <c r="A361" s="13" t="s">
        <v>81</v>
      </c>
      <c r="B361" s="13" t="s">
        <v>12</v>
      </c>
      <c r="C361" s="45" t="s">
        <v>24</v>
      </c>
      <c r="D361" s="41">
        <v>372</v>
      </c>
      <c r="E361" s="41">
        <v>248</v>
      </c>
      <c r="F361" s="41">
        <v>336</v>
      </c>
      <c r="G361" s="41">
        <v>303</v>
      </c>
      <c r="H361" s="104">
        <v>365</v>
      </c>
      <c r="I361" s="104">
        <v>335</v>
      </c>
      <c r="J361" s="81">
        <f t="shared" si="79"/>
        <v>1959</v>
      </c>
    </row>
    <row r="362" spans="1:10" ht="12.75" customHeight="1" x14ac:dyDescent="0.2">
      <c r="A362" s="13" t="s">
        <v>81</v>
      </c>
      <c r="B362" s="13" t="s">
        <v>12</v>
      </c>
      <c r="C362" s="45" t="s">
        <v>25</v>
      </c>
      <c r="D362" s="41">
        <v>1</v>
      </c>
      <c r="E362" s="41">
        <v>2</v>
      </c>
      <c r="F362" s="41">
        <v>6</v>
      </c>
      <c r="G362" s="41">
        <v>0</v>
      </c>
      <c r="H362" s="104">
        <v>6</v>
      </c>
      <c r="I362" s="104">
        <v>0</v>
      </c>
      <c r="J362" s="81">
        <f t="shared" si="79"/>
        <v>15</v>
      </c>
    </row>
    <row r="363" spans="1:10" ht="12.75" customHeight="1" x14ac:dyDescent="0.2">
      <c r="A363" s="13" t="s">
        <v>81</v>
      </c>
      <c r="B363" s="13" t="s">
        <v>12</v>
      </c>
      <c r="C363" s="45" t="s">
        <v>68</v>
      </c>
      <c r="D363" s="41">
        <v>0</v>
      </c>
      <c r="E363" s="41">
        <v>0</v>
      </c>
      <c r="F363" s="41">
        <v>0</v>
      </c>
      <c r="G363" s="41">
        <v>0</v>
      </c>
      <c r="H363" s="104">
        <v>0</v>
      </c>
      <c r="I363" s="104">
        <v>0</v>
      </c>
      <c r="J363" s="81">
        <f t="shared" si="79"/>
        <v>0</v>
      </c>
    </row>
    <row r="364" spans="1:10" ht="12.75" customHeight="1" x14ac:dyDescent="0.2">
      <c r="A364" s="13" t="s">
        <v>81</v>
      </c>
      <c r="B364" s="13" t="s">
        <v>12</v>
      </c>
      <c r="C364" s="45" t="s">
        <v>57</v>
      </c>
      <c r="D364" s="41">
        <v>0</v>
      </c>
      <c r="E364" s="41">
        <v>0</v>
      </c>
      <c r="F364" s="41">
        <v>0</v>
      </c>
      <c r="G364" s="41">
        <v>0</v>
      </c>
      <c r="H364" s="104">
        <v>0</v>
      </c>
      <c r="I364" s="104">
        <v>0</v>
      </c>
      <c r="J364" s="81">
        <f t="shared" si="79"/>
        <v>0</v>
      </c>
    </row>
    <row r="365" spans="1:10" ht="12.75" customHeight="1" x14ac:dyDescent="0.2">
      <c r="A365" s="13" t="s">
        <v>81</v>
      </c>
      <c r="B365" s="13" t="s">
        <v>12</v>
      </c>
      <c r="C365" s="41" t="s">
        <v>71</v>
      </c>
      <c r="D365" s="41">
        <v>1</v>
      </c>
      <c r="E365" s="41">
        <v>0</v>
      </c>
      <c r="F365" s="41">
        <v>0</v>
      </c>
      <c r="G365" s="41">
        <v>0</v>
      </c>
      <c r="H365" s="104">
        <v>34</v>
      </c>
      <c r="I365" s="104">
        <v>0</v>
      </c>
      <c r="J365" s="81">
        <f t="shared" si="79"/>
        <v>35</v>
      </c>
    </row>
    <row r="366" spans="1:10" ht="12.75" customHeight="1" x14ac:dyDescent="0.2">
      <c r="A366" s="13" t="s">
        <v>81</v>
      </c>
      <c r="B366" s="13" t="s">
        <v>12</v>
      </c>
      <c r="C366" s="45" t="s">
        <v>125</v>
      </c>
      <c r="D366" s="41">
        <v>60</v>
      </c>
      <c r="E366" s="41">
        <v>41</v>
      </c>
      <c r="F366" s="41">
        <v>39</v>
      </c>
      <c r="G366" s="41">
        <v>39</v>
      </c>
      <c r="H366" s="104">
        <v>7</v>
      </c>
      <c r="I366" s="104">
        <v>7</v>
      </c>
      <c r="J366" s="81">
        <f t="shared" si="79"/>
        <v>193</v>
      </c>
    </row>
    <row r="367" spans="1:10" ht="12.75" customHeight="1" x14ac:dyDescent="0.2">
      <c r="A367" s="13" t="s">
        <v>81</v>
      </c>
      <c r="B367" s="13" t="s">
        <v>12</v>
      </c>
      <c r="C367" s="45" t="s">
        <v>126</v>
      </c>
      <c r="D367" s="41">
        <v>0</v>
      </c>
      <c r="E367" s="41">
        <v>0</v>
      </c>
      <c r="F367" s="41">
        <v>0</v>
      </c>
      <c r="G367" s="41">
        <v>0</v>
      </c>
      <c r="H367" s="104">
        <v>0</v>
      </c>
      <c r="I367" s="104">
        <v>0</v>
      </c>
      <c r="J367" s="81">
        <f t="shared" si="79"/>
        <v>0</v>
      </c>
    </row>
    <row r="368" spans="1:10" ht="12.75" customHeight="1" x14ac:dyDescent="0.2">
      <c r="A368" s="13" t="s">
        <v>81</v>
      </c>
      <c r="B368" s="13" t="s">
        <v>12</v>
      </c>
      <c r="C368" s="45" t="s">
        <v>127</v>
      </c>
      <c r="D368" s="41">
        <v>0</v>
      </c>
      <c r="E368" s="41">
        <v>0</v>
      </c>
      <c r="F368" s="41">
        <v>0</v>
      </c>
      <c r="G368" s="41">
        <v>0</v>
      </c>
      <c r="H368" s="104">
        <v>0</v>
      </c>
      <c r="I368" s="104">
        <v>0</v>
      </c>
      <c r="J368" s="81">
        <f t="shared" si="79"/>
        <v>0</v>
      </c>
    </row>
    <row r="369" spans="1:10" ht="12.75" customHeight="1" x14ac:dyDescent="0.2">
      <c r="A369" s="13" t="s">
        <v>81</v>
      </c>
      <c r="B369" s="15" t="s">
        <v>39</v>
      </c>
      <c r="C369" s="16"/>
      <c r="D369" s="42">
        <f>SUM(D355:D368)</f>
        <v>603</v>
      </c>
      <c r="E369" s="42">
        <f t="shared" ref="E369:J369" si="80">SUM(E355:E368)</f>
        <v>437</v>
      </c>
      <c r="F369" s="42">
        <f t="shared" si="80"/>
        <v>501</v>
      </c>
      <c r="G369" s="42">
        <f t="shared" si="80"/>
        <v>435</v>
      </c>
      <c r="H369" s="42">
        <f t="shared" si="80"/>
        <v>513</v>
      </c>
      <c r="I369" s="42">
        <f t="shared" si="80"/>
        <v>444</v>
      </c>
      <c r="J369" s="42">
        <f t="shared" si="80"/>
        <v>2933</v>
      </c>
    </row>
    <row r="370" spans="1:10" ht="12.75" customHeight="1" x14ac:dyDescent="0.2">
      <c r="A370" s="13" t="s">
        <v>81</v>
      </c>
      <c r="B370" s="13" t="s">
        <v>13</v>
      </c>
      <c r="C370" s="45" t="s">
        <v>0</v>
      </c>
      <c r="D370" s="41">
        <v>0</v>
      </c>
      <c r="E370" s="41">
        <v>0</v>
      </c>
      <c r="F370" s="41">
        <v>0</v>
      </c>
      <c r="G370" s="41">
        <v>0</v>
      </c>
      <c r="H370" s="104">
        <v>0</v>
      </c>
      <c r="I370" s="104">
        <v>0</v>
      </c>
      <c r="J370" s="81">
        <f>SUM(D370:I370)</f>
        <v>0</v>
      </c>
    </row>
    <row r="371" spans="1:10" ht="12.75" customHeight="1" x14ac:dyDescent="0.2">
      <c r="A371" s="13" t="s">
        <v>81</v>
      </c>
      <c r="B371" s="13" t="s">
        <v>13</v>
      </c>
      <c r="C371" s="45" t="s">
        <v>7</v>
      </c>
      <c r="D371" s="41">
        <v>6</v>
      </c>
      <c r="E371" s="41">
        <v>7</v>
      </c>
      <c r="F371" s="41">
        <v>3</v>
      </c>
      <c r="G371" s="41">
        <v>2</v>
      </c>
      <c r="H371" s="104">
        <v>2</v>
      </c>
      <c r="I371" s="104">
        <v>5</v>
      </c>
      <c r="J371" s="81">
        <f t="shared" ref="J371:J381" si="81">SUM(D371:I371)</f>
        <v>25</v>
      </c>
    </row>
    <row r="372" spans="1:10" ht="12.75" customHeight="1" x14ac:dyDescent="0.2">
      <c r="A372" s="13" t="s">
        <v>81</v>
      </c>
      <c r="B372" s="13" t="s">
        <v>13</v>
      </c>
      <c r="C372" s="45" t="s">
        <v>19</v>
      </c>
      <c r="D372" s="41">
        <v>0</v>
      </c>
      <c r="E372" s="41">
        <v>1</v>
      </c>
      <c r="F372" s="41">
        <v>0</v>
      </c>
      <c r="G372" s="41">
        <v>0</v>
      </c>
      <c r="H372" s="104">
        <v>0</v>
      </c>
      <c r="I372" s="104">
        <v>0</v>
      </c>
      <c r="J372" s="81">
        <f t="shared" si="81"/>
        <v>1</v>
      </c>
    </row>
    <row r="373" spans="1:10" ht="12.75" customHeight="1" x14ac:dyDescent="0.2">
      <c r="A373" s="13" t="s">
        <v>81</v>
      </c>
      <c r="B373" s="13" t="s">
        <v>13</v>
      </c>
      <c r="C373" s="45" t="s">
        <v>20</v>
      </c>
      <c r="D373" s="41">
        <v>0</v>
      </c>
      <c r="E373" s="41">
        <v>0</v>
      </c>
      <c r="F373" s="41">
        <v>1</v>
      </c>
      <c r="G373" s="41">
        <v>0</v>
      </c>
      <c r="H373" s="104">
        <v>0</v>
      </c>
      <c r="I373" s="104">
        <v>1</v>
      </c>
      <c r="J373" s="81">
        <f t="shared" si="81"/>
        <v>2</v>
      </c>
    </row>
    <row r="374" spans="1:10" ht="12.75" customHeight="1" x14ac:dyDescent="0.2">
      <c r="A374" s="13" t="s">
        <v>81</v>
      </c>
      <c r="B374" s="13" t="s">
        <v>13</v>
      </c>
      <c r="C374" s="45" t="s">
        <v>21</v>
      </c>
      <c r="D374" s="41">
        <v>0</v>
      </c>
      <c r="E374" s="41">
        <v>0</v>
      </c>
      <c r="F374" s="41">
        <v>0</v>
      </c>
      <c r="G374" s="41">
        <v>0</v>
      </c>
      <c r="H374" s="104">
        <v>3</v>
      </c>
      <c r="I374" s="104">
        <v>0</v>
      </c>
      <c r="J374" s="81">
        <f t="shared" si="81"/>
        <v>3</v>
      </c>
    </row>
    <row r="375" spans="1:10" ht="12.75" customHeight="1" x14ac:dyDescent="0.2">
      <c r="A375" s="13" t="s">
        <v>81</v>
      </c>
      <c r="B375" s="13" t="s">
        <v>13</v>
      </c>
      <c r="C375" s="41" t="s">
        <v>23</v>
      </c>
      <c r="D375" s="41">
        <v>0</v>
      </c>
      <c r="E375" s="41">
        <v>0</v>
      </c>
      <c r="F375" s="41">
        <v>1</v>
      </c>
      <c r="G375" s="41">
        <v>0</v>
      </c>
      <c r="H375" s="104">
        <v>0</v>
      </c>
      <c r="I375" s="104">
        <v>1</v>
      </c>
      <c r="J375" s="81">
        <f t="shared" si="81"/>
        <v>2</v>
      </c>
    </row>
    <row r="376" spans="1:10" ht="12.75" customHeight="1" x14ac:dyDescent="0.2">
      <c r="A376" s="13" t="s">
        <v>81</v>
      </c>
      <c r="B376" s="13" t="s">
        <v>13</v>
      </c>
      <c r="C376" s="45" t="s">
        <v>24</v>
      </c>
      <c r="D376" s="41">
        <v>33</v>
      </c>
      <c r="E376" s="41">
        <v>19</v>
      </c>
      <c r="F376" s="41">
        <v>28</v>
      </c>
      <c r="G376" s="41">
        <v>24</v>
      </c>
      <c r="H376" s="104">
        <v>32</v>
      </c>
      <c r="I376" s="104">
        <v>27</v>
      </c>
      <c r="J376" s="81">
        <f t="shared" si="81"/>
        <v>163</v>
      </c>
    </row>
    <row r="377" spans="1:10" ht="12.75" customHeight="1" x14ac:dyDescent="0.2">
      <c r="A377" s="13" t="s">
        <v>81</v>
      </c>
      <c r="B377" s="13" t="s">
        <v>13</v>
      </c>
      <c r="C377" s="45" t="s">
        <v>25</v>
      </c>
      <c r="D377" s="41">
        <v>0</v>
      </c>
      <c r="E377" s="41">
        <v>0</v>
      </c>
      <c r="F377" s="41">
        <v>0</v>
      </c>
      <c r="G377" s="41">
        <v>0</v>
      </c>
      <c r="H377" s="104">
        <v>0</v>
      </c>
      <c r="I377" s="104">
        <v>0</v>
      </c>
      <c r="J377" s="81">
        <f t="shared" si="81"/>
        <v>0</v>
      </c>
    </row>
    <row r="378" spans="1:10" ht="12.75" customHeight="1" x14ac:dyDescent="0.2">
      <c r="A378" s="13" t="s">
        <v>81</v>
      </c>
      <c r="B378" s="13" t="s">
        <v>13</v>
      </c>
      <c r="C378" s="41" t="s">
        <v>57</v>
      </c>
      <c r="D378" s="41">
        <v>0</v>
      </c>
      <c r="E378" s="41">
        <v>0</v>
      </c>
      <c r="F378" s="41">
        <v>0</v>
      </c>
      <c r="G378" s="41">
        <v>0</v>
      </c>
      <c r="H378" s="104">
        <v>0</v>
      </c>
      <c r="I378" s="104">
        <v>0</v>
      </c>
      <c r="J378" s="81">
        <f t="shared" si="81"/>
        <v>0</v>
      </c>
    </row>
    <row r="379" spans="1:10" ht="12.75" customHeight="1" x14ac:dyDescent="0.2">
      <c r="A379" s="13" t="s">
        <v>81</v>
      </c>
      <c r="B379" s="13" t="s">
        <v>13</v>
      </c>
      <c r="C379" s="45" t="s">
        <v>71</v>
      </c>
      <c r="D379" s="41">
        <v>0</v>
      </c>
      <c r="E379" s="41">
        <v>0</v>
      </c>
      <c r="F379" s="41">
        <v>0</v>
      </c>
      <c r="G379" s="41">
        <v>0</v>
      </c>
      <c r="H379" s="104">
        <v>0</v>
      </c>
      <c r="I379" s="104">
        <v>0</v>
      </c>
      <c r="J379" s="81">
        <f t="shared" si="81"/>
        <v>0</v>
      </c>
    </row>
    <row r="380" spans="1:10" ht="12.75" customHeight="1" x14ac:dyDescent="0.2">
      <c r="A380" s="13" t="s">
        <v>81</v>
      </c>
      <c r="B380" s="13" t="s">
        <v>13</v>
      </c>
      <c r="C380" s="41" t="s">
        <v>126</v>
      </c>
      <c r="D380" s="41">
        <v>0</v>
      </c>
      <c r="E380" s="41">
        <v>0</v>
      </c>
      <c r="F380" s="41">
        <v>0</v>
      </c>
      <c r="G380" s="41">
        <v>0</v>
      </c>
      <c r="H380" s="104">
        <v>0</v>
      </c>
      <c r="I380" s="104">
        <v>0</v>
      </c>
      <c r="J380" s="81">
        <f t="shared" si="81"/>
        <v>0</v>
      </c>
    </row>
    <row r="381" spans="1:10" ht="12.75" customHeight="1" x14ac:dyDescent="0.2">
      <c r="A381" s="13" t="s">
        <v>81</v>
      </c>
      <c r="B381" s="13" t="s">
        <v>13</v>
      </c>
      <c r="C381" s="45" t="s">
        <v>125</v>
      </c>
      <c r="D381" s="41">
        <v>9</v>
      </c>
      <c r="E381" s="41">
        <v>6</v>
      </c>
      <c r="F381" s="41">
        <v>6</v>
      </c>
      <c r="G381" s="41">
        <v>7</v>
      </c>
      <c r="H381" s="104">
        <v>6</v>
      </c>
      <c r="I381" s="104">
        <v>1</v>
      </c>
      <c r="J381" s="81">
        <f t="shared" si="81"/>
        <v>35</v>
      </c>
    </row>
    <row r="382" spans="1:10" ht="12.75" customHeight="1" x14ac:dyDescent="0.2">
      <c r="A382" s="13" t="s">
        <v>81</v>
      </c>
      <c r="B382" s="15" t="s">
        <v>40</v>
      </c>
      <c r="C382" s="16"/>
      <c r="D382" s="42">
        <f>SUM(D370:D381)</f>
        <v>48</v>
      </c>
      <c r="E382" s="42">
        <f t="shared" ref="E382:J382" si="82">SUM(E370:E381)</f>
        <v>33</v>
      </c>
      <c r="F382" s="42">
        <f t="shared" si="82"/>
        <v>39</v>
      </c>
      <c r="G382" s="42">
        <f t="shared" si="82"/>
        <v>33</v>
      </c>
      <c r="H382" s="42">
        <f t="shared" si="82"/>
        <v>43</v>
      </c>
      <c r="I382" s="42">
        <f t="shared" si="82"/>
        <v>35</v>
      </c>
      <c r="J382" s="42">
        <f t="shared" si="82"/>
        <v>231</v>
      </c>
    </row>
    <row r="383" spans="1:10" ht="12.75" customHeight="1" x14ac:dyDescent="0.2">
      <c r="A383" s="13" t="s">
        <v>81</v>
      </c>
      <c r="B383" s="13" t="s">
        <v>4</v>
      </c>
      <c r="C383" s="45" t="s">
        <v>0</v>
      </c>
      <c r="D383" s="41">
        <v>0</v>
      </c>
      <c r="E383" s="41">
        <v>1</v>
      </c>
      <c r="F383" s="41">
        <v>0</v>
      </c>
      <c r="G383" s="41">
        <v>0</v>
      </c>
      <c r="H383" s="104">
        <v>0</v>
      </c>
      <c r="I383" s="104">
        <v>0</v>
      </c>
      <c r="J383" s="81">
        <f>SUM(D383:I383)</f>
        <v>1</v>
      </c>
    </row>
    <row r="384" spans="1:10" ht="12.75" customHeight="1" x14ac:dyDescent="0.2">
      <c r="A384" s="13" t="s">
        <v>81</v>
      </c>
      <c r="B384" s="13" t="s">
        <v>4</v>
      </c>
      <c r="C384" s="45" t="s">
        <v>7</v>
      </c>
      <c r="D384" s="41">
        <v>511</v>
      </c>
      <c r="E384" s="41">
        <v>372</v>
      </c>
      <c r="F384" s="41">
        <v>224</v>
      </c>
      <c r="G384" s="41">
        <v>208</v>
      </c>
      <c r="H384" s="104">
        <v>84</v>
      </c>
      <c r="I384" s="104">
        <v>97</v>
      </c>
      <c r="J384" s="81">
        <f t="shared" ref="J384:J397" si="83">SUM(D384:I384)</f>
        <v>1496</v>
      </c>
    </row>
    <row r="385" spans="1:10" ht="12.75" customHeight="1" x14ac:dyDescent="0.2">
      <c r="A385" s="13" t="s">
        <v>81</v>
      </c>
      <c r="B385" s="13" t="s">
        <v>4</v>
      </c>
      <c r="C385" s="45" t="s">
        <v>19</v>
      </c>
      <c r="D385" s="41">
        <v>63</v>
      </c>
      <c r="E385" s="41">
        <v>44</v>
      </c>
      <c r="F385" s="41">
        <v>91</v>
      </c>
      <c r="G385" s="41">
        <v>40</v>
      </c>
      <c r="H385" s="104">
        <v>48</v>
      </c>
      <c r="I385" s="104">
        <v>43</v>
      </c>
      <c r="J385" s="81">
        <f t="shared" si="83"/>
        <v>329</v>
      </c>
    </row>
    <row r="386" spans="1:10" ht="12.75" customHeight="1" x14ac:dyDescent="0.2">
      <c r="A386" s="13" t="s">
        <v>81</v>
      </c>
      <c r="B386" s="13" t="s">
        <v>4</v>
      </c>
      <c r="C386" s="45" t="s">
        <v>20</v>
      </c>
      <c r="D386" s="41">
        <v>88</v>
      </c>
      <c r="E386" s="41">
        <v>36</v>
      </c>
      <c r="F386" s="41">
        <v>61</v>
      </c>
      <c r="G386" s="41">
        <v>64</v>
      </c>
      <c r="H386" s="104">
        <v>46</v>
      </c>
      <c r="I386" s="104">
        <v>32</v>
      </c>
      <c r="J386" s="81">
        <f t="shared" si="83"/>
        <v>327</v>
      </c>
    </row>
    <row r="387" spans="1:10" ht="12.75" customHeight="1" x14ac:dyDescent="0.2">
      <c r="A387" s="13" t="s">
        <v>81</v>
      </c>
      <c r="B387" s="13" t="s">
        <v>4</v>
      </c>
      <c r="C387" s="45" t="s">
        <v>21</v>
      </c>
      <c r="D387" s="41">
        <v>42</v>
      </c>
      <c r="E387" s="41">
        <v>50</v>
      </c>
      <c r="F387" s="41">
        <v>68</v>
      </c>
      <c r="G387" s="41">
        <v>53</v>
      </c>
      <c r="H387" s="104">
        <v>50</v>
      </c>
      <c r="I387" s="104">
        <v>34</v>
      </c>
      <c r="J387" s="81">
        <f t="shared" si="83"/>
        <v>297</v>
      </c>
    </row>
    <row r="388" spans="1:10" ht="12.75" customHeight="1" x14ac:dyDescent="0.2">
      <c r="A388" s="13" t="s">
        <v>81</v>
      </c>
      <c r="B388" s="13" t="s">
        <v>4</v>
      </c>
      <c r="C388" s="45" t="s">
        <v>23</v>
      </c>
      <c r="D388" s="41">
        <v>5</v>
      </c>
      <c r="E388" s="41">
        <v>68</v>
      </c>
      <c r="F388" s="41">
        <v>1</v>
      </c>
      <c r="G388" s="41">
        <v>48</v>
      </c>
      <c r="H388" s="104">
        <v>1</v>
      </c>
      <c r="I388" s="104">
        <v>20</v>
      </c>
      <c r="J388" s="81">
        <f t="shared" si="83"/>
        <v>143</v>
      </c>
    </row>
    <row r="389" spans="1:10" ht="12.75" customHeight="1" x14ac:dyDescent="0.2">
      <c r="A389" s="13" t="s">
        <v>81</v>
      </c>
      <c r="B389" s="13" t="s">
        <v>4</v>
      </c>
      <c r="C389" s="45" t="s">
        <v>24</v>
      </c>
      <c r="D389" s="41">
        <v>1286</v>
      </c>
      <c r="E389" s="41">
        <v>974</v>
      </c>
      <c r="F389" s="41">
        <v>1235</v>
      </c>
      <c r="G389" s="41">
        <v>1189</v>
      </c>
      <c r="H389" s="104">
        <v>1001</v>
      </c>
      <c r="I389" s="104">
        <v>1218</v>
      </c>
      <c r="J389" s="81">
        <f t="shared" si="83"/>
        <v>6903</v>
      </c>
    </row>
    <row r="390" spans="1:10" ht="12.75" customHeight="1" x14ac:dyDescent="0.2">
      <c r="A390" s="13" t="s">
        <v>81</v>
      </c>
      <c r="B390" s="13" t="s">
        <v>4</v>
      </c>
      <c r="C390" s="45" t="s">
        <v>25</v>
      </c>
      <c r="D390" s="41">
        <v>8</v>
      </c>
      <c r="E390" s="41">
        <v>21</v>
      </c>
      <c r="F390" s="41">
        <v>11</v>
      </c>
      <c r="G390" s="41">
        <v>5</v>
      </c>
      <c r="H390" s="104">
        <v>17</v>
      </c>
      <c r="I390" s="104">
        <v>10</v>
      </c>
      <c r="J390" s="81">
        <f t="shared" si="83"/>
        <v>72</v>
      </c>
    </row>
    <row r="391" spans="1:10" ht="12.75" customHeight="1" x14ac:dyDescent="0.2">
      <c r="A391" s="13" t="s">
        <v>81</v>
      </c>
      <c r="B391" s="13" t="s">
        <v>4</v>
      </c>
      <c r="C391" s="41" t="s">
        <v>57</v>
      </c>
      <c r="D391" s="41">
        <v>0</v>
      </c>
      <c r="E391" s="41">
        <v>0</v>
      </c>
      <c r="F391" s="41">
        <v>0</v>
      </c>
      <c r="G391" s="41">
        <v>0</v>
      </c>
      <c r="H391" s="104">
        <v>0</v>
      </c>
      <c r="I391" s="104">
        <v>0</v>
      </c>
      <c r="J391" s="81">
        <f t="shared" si="83"/>
        <v>0</v>
      </c>
    </row>
    <row r="392" spans="1:10" ht="10.5" customHeight="1" x14ac:dyDescent="0.2">
      <c r="A392" s="13" t="s">
        <v>81</v>
      </c>
      <c r="B392" s="13" t="s">
        <v>4</v>
      </c>
      <c r="C392" s="45" t="s">
        <v>68</v>
      </c>
      <c r="D392" s="41">
        <v>0</v>
      </c>
      <c r="E392" s="41">
        <v>0</v>
      </c>
      <c r="F392" s="41">
        <v>0</v>
      </c>
      <c r="G392" s="41">
        <v>0</v>
      </c>
      <c r="H392" s="104">
        <v>0</v>
      </c>
      <c r="I392" s="104">
        <v>0</v>
      </c>
      <c r="J392" s="81">
        <f t="shared" si="83"/>
        <v>0</v>
      </c>
    </row>
    <row r="393" spans="1:10" ht="11.25" customHeight="1" x14ac:dyDescent="0.2">
      <c r="A393" s="13" t="s">
        <v>81</v>
      </c>
      <c r="B393" s="13" t="s">
        <v>4</v>
      </c>
      <c r="C393" s="45" t="s">
        <v>26</v>
      </c>
      <c r="D393" s="41">
        <v>0</v>
      </c>
      <c r="E393" s="41">
        <v>0</v>
      </c>
      <c r="F393" s="41">
        <v>0</v>
      </c>
      <c r="G393" s="41">
        <v>0</v>
      </c>
      <c r="H393" s="104">
        <v>0</v>
      </c>
      <c r="I393" s="104">
        <v>0</v>
      </c>
      <c r="J393" s="81">
        <f t="shared" si="83"/>
        <v>0</v>
      </c>
    </row>
    <row r="394" spans="1:10" ht="12.75" customHeight="1" x14ac:dyDescent="0.2">
      <c r="A394" s="13" t="s">
        <v>81</v>
      </c>
      <c r="B394" s="13" t="s">
        <v>4</v>
      </c>
      <c r="C394" s="45" t="s">
        <v>71</v>
      </c>
      <c r="D394" s="41">
        <v>0</v>
      </c>
      <c r="E394" s="41">
        <v>0</v>
      </c>
      <c r="F394" s="41">
        <v>4</v>
      </c>
      <c r="G394" s="41">
        <v>1</v>
      </c>
      <c r="H394" s="104">
        <v>0</v>
      </c>
      <c r="I394" s="104">
        <v>0</v>
      </c>
      <c r="J394" s="81">
        <f t="shared" si="83"/>
        <v>5</v>
      </c>
    </row>
    <row r="395" spans="1:10" ht="12.75" customHeight="1" x14ac:dyDescent="0.2">
      <c r="A395" s="13" t="s">
        <v>81</v>
      </c>
      <c r="B395" s="13" t="s">
        <v>4</v>
      </c>
      <c r="C395" s="45" t="s">
        <v>125</v>
      </c>
      <c r="D395" s="41">
        <v>349</v>
      </c>
      <c r="E395" s="41">
        <v>256</v>
      </c>
      <c r="F395" s="41">
        <v>225</v>
      </c>
      <c r="G395" s="41">
        <v>158</v>
      </c>
      <c r="H395" s="104">
        <v>67</v>
      </c>
      <c r="I395" s="104">
        <v>94</v>
      </c>
      <c r="J395" s="81">
        <f t="shared" si="83"/>
        <v>1149</v>
      </c>
    </row>
    <row r="396" spans="1:10" ht="12.75" customHeight="1" x14ac:dyDescent="0.2">
      <c r="A396" s="13" t="s">
        <v>81</v>
      </c>
      <c r="B396" s="13" t="s">
        <v>4</v>
      </c>
      <c r="C396" s="45" t="s">
        <v>126</v>
      </c>
      <c r="D396" s="41">
        <v>0</v>
      </c>
      <c r="E396" s="41">
        <v>0</v>
      </c>
      <c r="F396" s="41">
        <v>0</v>
      </c>
      <c r="G396" s="41">
        <v>0</v>
      </c>
      <c r="H396" s="104">
        <v>0</v>
      </c>
      <c r="I396" s="104">
        <v>0</v>
      </c>
      <c r="J396" s="81">
        <f t="shared" si="83"/>
        <v>0</v>
      </c>
    </row>
    <row r="397" spans="1:10" ht="12.75" customHeight="1" x14ac:dyDescent="0.2">
      <c r="A397" s="13" t="s">
        <v>81</v>
      </c>
      <c r="B397" s="13" t="s">
        <v>4</v>
      </c>
      <c r="C397" s="45" t="s">
        <v>127</v>
      </c>
      <c r="D397" s="41">
        <v>0</v>
      </c>
      <c r="E397" s="41">
        <v>0</v>
      </c>
      <c r="F397" s="41">
        <v>0</v>
      </c>
      <c r="G397" s="41">
        <v>0</v>
      </c>
      <c r="H397" s="104">
        <v>0</v>
      </c>
      <c r="I397" s="104">
        <v>0</v>
      </c>
      <c r="J397" s="81">
        <f t="shared" si="83"/>
        <v>0</v>
      </c>
    </row>
    <row r="398" spans="1:10" ht="12.75" customHeight="1" x14ac:dyDescent="0.2">
      <c r="A398" s="13" t="s">
        <v>81</v>
      </c>
      <c r="B398" s="15" t="s">
        <v>41</v>
      </c>
      <c r="C398" s="16"/>
      <c r="D398" s="42">
        <f>SUM(D383:D397)</f>
        <v>2352</v>
      </c>
      <c r="E398" s="42">
        <f t="shared" ref="E398:J398" si="84">SUM(E383:E397)</f>
        <v>1822</v>
      </c>
      <c r="F398" s="42">
        <f t="shared" si="84"/>
        <v>1920</v>
      </c>
      <c r="G398" s="42">
        <f t="shared" si="84"/>
        <v>1766</v>
      </c>
      <c r="H398" s="42">
        <f t="shared" si="84"/>
        <v>1314</v>
      </c>
      <c r="I398" s="42">
        <f t="shared" si="84"/>
        <v>1548</v>
      </c>
      <c r="J398" s="42">
        <f t="shared" si="84"/>
        <v>10722</v>
      </c>
    </row>
    <row r="399" spans="1:10" ht="12.75" customHeight="1" x14ac:dyDescent="0.2">
      <c r="A399" s="13" t="s">
        <v>81</v>
      </c>
      <c r="B399" s="13" t="s">
        <v>62</v>
      </c>
      <c r="C399" s="41" t="s">
        <v>21</v>
      </c>
      <c r="D399" s="41">
        <v>0</v>
      </c>
      <c r="E399" s="41">
        <v>0</v>
      </c>
      <c r="F399" s="41">
        <v>0</v>
      </c>
      <c r="G399" s="41">
        <v>0</v>
      </c>
      <c r="H399" s="104">
        <v>0</v>
      </c>
      <c r="I399" s="104">
        <v>0</v>
      </c>
      <c r="J399" s="81">
        <f>SUM(D399:I399)</f>
        <v>0</v>
      </c>
    </row>
    <row r="400" spans="1:10" ht="10.5" customHeight="1" x14ac:dyDescent="0.2">
      <c r="A400" s="13" t="s">
        <v>81</v>
      </c>
      <c r="B400" s="13" t="s">
        <v>62</v>
      </c>
      <c r="C400" s="45" t="s">
        <v>7</v>
      </c>
      <c r="D400" s="41">
        <v>2</v>
      </c>
      <c r="E400" s="41">
        <v>0</v>
      </c>
      <c r="F400" s="41">
        <v>0</v>
      </c>
      <c r="G400" s="41">
        <v>0</v>
      </c>
      <c r="H400" s="104">
        <v>0</v>
      </c>
      <c r="I400" s="104">
        <v>0</v>
      </c>
      <c r="J400" s="81">
        <f t="shared" ref="J400:J406" si="85">SUM(D400:I400)</f>
        <v>2</v>
      </c>
    </row>
    <row r="401" spans="1:10" ht="10.5" customHeight="1" x14ac:dyDescent="0.2">
      <c r="A401" s="13" t="s">
        <v>81</v>
      </c>
      <c r="B401" s="13" t="s">
        <v>62</v>
      </c>
      <c r="C401" s="41" t="s">
        <v>23</v>
      </c>
      <c r="D401" s="41">
        <v>0</v>
      </c>
      <c r="E401" s="41">
        <v>0</v>
      </c>
      <c r="F401" s="41">
        <v>0</v>
      </c>
      <c r="G401" s="41">
        <v>0</v>
      </c>
      <c r="H401" s="104">
        <v>0</v>
      </c>
      <c r="I401" s="104">
        <v>0</v>
      </c>
      <c r="J401" s="81">
        <f t="shared" si="85"/>
        <v>0</v>
      </c>
    </row>
    <row r="402" spans="1:10" ht="12.75" customHeight="1" x14ac:dyDescent="0.2">
      <c r="A402" s="13" t="s">
        <v>81</v>
      </c>
      <c r="B402" s="13" t="s">
        <v>62</v>
      </c>
      <c r="C402" s="41" t="s">
        <v>20</v>
      </c>
      <c r="D402" s="41">
        <v>0</v>
      </c>
      <c r="E402" s="41">
        <v>0</v>
      </c>
      <c r="F402" s="41">
        <v>0</v>
      </c>
      <c r="G402" s="41">
        <v>0</v>
      </c>
      <c r="H402" s="104">
        <v>0</v>
      </c>
      <c r="I402" s="104">
        <v>0</v>
      </c>
      <c r="J402" s="81">
        <f t="shared" si="85"/>
        <v>0</v>
      </c>
    </row>
    <row r="403" spans="1:10" ht="12.75" customHeight="1" x14ac:dyDescent="0.2">
      <c r="A403" s="13" t="s">
        <v>81</v>
      </c>
      <c r="B403" s="13" t="s">
        <v>62</v>
      </c>
      <c r="C403" s="41" t="s">
        <v>25</v>
      </c>
      <c r="D403" s="41">
        <v>3</v>
      </c>
      <c r="E403" s="41">
        <v>0</v>
      </c>
      <c r="F403" s="41">
        <v>0</v>
      </c>
      <c r="G403" s="41">
        <v>0</v>
      </c>
      <c r="H403" s="104">
        <v>0</v>
      </c>
      <c r="I403" s="104">
        <v>0</v>
      </c>
      <c r="J403" s="81">
        <f t="shared" si="85"/>
        <v>3</v>
      </c>
    </row>
    <row r="404" spans="1:10" ht="12.75" customHeight="1" x14ac:dyDescent="0.2">
      <c r="A404" s="13" t="s">
        <v>81</v>
      </c>
      <c r="B404" s="13" t="s">
        <v>62</v>
      </c>
      <c r="C404" s="45" t="s">
        <v>24</v>
      </c>
      <c r="D404" s="41">
        <v>1</v>
      </c>
      <c r="E404" s="41">
        <v>0</v>
      </c>
      <c r="F404" s="41">
        <v>1</v>
      </c>
      <c r="G404" s="41">
        <v>0</v>
      </c>
      <c r="H404" s="104">
        <v>0</v>
      </c>
      <c r="I404" s="104">
        <v>1</v>
      </c>
      <c r="J404" s="81">
        <f t="shared" si="85"/>
        <v>3</v>
      </c>
    </row>
    <row r="405" spans="1:10" ht="12.75" customHeight="1" x14ac:dyDescent="0.2">
      <c r="A405" s="13" t="s">
        <v>81</v>
      </c>
      <c r="B405" s="13" t="s">
        <v>62</v>
      </c>
      <c r="C405" s="41" t="s">
        <v>71</v>
      </c>
      <c r="D405" s="41">
        <v>1</v>
      </c>
      <c r="E405" s="41">
        <v>0</v>
      </c>
      <c r="F405" s="41">
        <v>0</v>
      </c>
      <c r="G405" s="41">
        <v>0</v>
      </c>
      <c r="H405" s="104">
        <v>0</v>
      </c>
      <c r="I405" s="104">
        <v>0</v>
      </c>
      <c r="J405" s="81">
        <f t="shared" si="85"/>
        <v>1</v>
      </c>
    </row>
    <row r="406" spans="1:10" ht="12.75" customHeight="1" x14ac:dyDescent="0.2">
      <c r="A406" s="13" t="s">
        <v>81</v>
      </c>
      <c r="B406" s="13" t="s">
        <v>62</v>
      </c>
      <c r="C406" s="41" t="s">
        <v>125</v>
      </c>
      <c r="D406" s="41">
        <v>0</v>
      </c>
      <c r="E406" s="41">
        <v>1</v>
      </c>
      <c r="F406" s="41">
        <v>0</v>
      </c>
      <c r="G406" s="41">
        <v>0</v>
      </c>
      <c r="H406" s="104">
        <v>0</v>
      </c>
      <c r="I406" s="104">
        <v>0</v>
      </c>
      <c r="J406" s="81">
        <f t="shared" si="85"/>
        <v>1</v>
      </c>
    </row>
    <row r="407" spans="1:10" ht="12.75" customHeight="1" x14ac:dyDescent="0.2">
      <c r="A407" s="13" t="s">
        <v>81</v>
      </c>
      <c r="B407" s="85" t="s">
        <v>65</v>
      </c>
      <c r="C407" s="86"/>
      <c r="D407" s="87">
        <f>SUM(D399:D406)</f>
        <v>7</v>
      </c>
      <c r="E407" s="87">
        <f t="shared" ref="E407:J407" si="86">SUM(E399:E406)</f>
        <v>1</v>
      </c>
      <c r="F407" s="87">
        <f t="shared" si="86"/>
        <v>1</v>
      </c>
      <c r="G407" s="87">
        <f t="shared" si="86"/>
        <v>0</v>
      </c>
      <c r="H407" s="87">
        <f t="shared" si="86"/>
        <v>0</v>
      </c>
      <c r="I407" s="87">
        <f t="shared" si="86"/>
        <v>1</v>
      </c>
      <c r="J407" s="87">
        <f t="shared" si="86"/>
        <v>10</v>
      </c>
    </row>
    <row r="408" spans="1:10" ht="12.75" customHeight="1" x14ac:dyDescent="0.2">
      <c r="A408" s="13" t="s">
        <v>81</v>
      </c>
      <c r="B408" s="13" t="s">
        <v>14</v>
      </c>
      <c r="C408" s="77" t="s">
        <v>0</v>
      </c>
      <c r="D408" s="78">
        <v>0</v>
      </c>
      <c r="E408" s="78">
        <v>1</v>
      </c>
      <c r="F408" s="78">
        <v>0</v>
      </c>
      <c r="G408" s="78">
        <v>0</v>
      </c>
      <c r="H408" s="78">
        <v>0</v>
      </c>
      <c r="I408" s="78">
        <v>0</v>
      </c>
      <c r="J408" s="78">
        <f>SUM(D408:I408)</f>
        <v>1</v>
      </c>
    </row>
    <row r="409" spans="1:10" ht="12.75" customHeight="1" x14ac:dyDescent="0.2">
      <c r="A409" s="13" t="s">
        <v>81</v>
      </c>
      <c r="B409" s="13" t="s">
        <v>14</v>
      </c>
      <c r="C409" s="45" t="s">
        <v>7</v>
      </c>
      <c r="D409" s="41">
        <v>14</v>
      </c>
      <c r="E409" s="41">
        <v>17</v>
      </c>
      <c r="F409" s="41">
        <v>9</v>
      </c>
      <c r="G409" s="41">
        <v>3</v>
      </c>
      <c r="H409" s="41">
        <v>1</v>
      </c>
      <c r="I409" s="78">
        <v>3</v>
      </c>
      <c r="J409" s="78">
        <f t="shared" ref="J409:J420" si="87">SUM(D409:I409)</f>
        <v>47</v>
      </c>
    </row>
    <row r="410" spans="1:10" ht="12.75" customHeight="1" x14ac:dyDescent="0.2">
      <c r="A410" s="13" t="s">
        <v>81</v>
      </c>
      <c r="B410" s="13" t="s">
        <v>14</v>
      </c>
      <c r="C410" s="45" t="s">
        <v>19</v>
      </c>
      <c r="D410" s="41">
        <v>1</v>
      </c>
      <c r="E410" s="41">
        <v>0</v>
      </c>
      <c r="F410" s="41">
        <v>4</v>
      </c>
      <c r="G410" s="41">
        <v>2</v>
      </c>
      <c r="H410" s="41">
        <v>0</v>
      </c>
      <c r="I410" s="78">
        <v>9</v>
      </c>
      <c r="J410" s="78">
        <f t="shared" si="87"/>
        <v>16</v>
      </c>
    </row>
    <row r="411" spans="1:10" ht="12.75" customHeight="1" x14ac:dyDescent="0.2">
      <c r="A411" s="13" t="s">
        <v>81</v>
      </c>
      <c r="B411" s="13" t="s">
        <v>14</v>
      </c>
      <c r="C411" s="45" t="s">
        <v>20</v>
      </c>
      <c r="D411" s="41">
        <v>5</v>
      </c>
      <c r="E411" s="41">
        <v>2</v>
      </c>
      <c r="F411" s="41">
        <v>1</v>
      </c>
      <c r="G411" s="41">
        <v>3</v>
      </c>
      <c r="H411" s="41">
        <v>2</v>
      </c>
      <c r="I411" s="78">
        <v>4</v>
      </c>
      <c r="J411" s="78">
        <f t="shared" si="87"/>
        <v>17</v>
      </c>
    </row>
    <row r="412" spans="1:10" ht="12.75" customHeight="1" x14ac:dyDescent="0.2">
      <c r="A412" s="13" t="s">
        <v>81</v>
      </c>
      <c r="B412" s="13" t="s">
        <v>14</v>
      </c>
      <c r="C412" s="45" t="s">
        <v>21</v>
      </c>
      <c r="D412" s="41">
        <v>2</v>
      </c>
      <c r="E412" s="41">
        <v>5</v>
      </c>
      <c r="F412" s="41">
        <v>5</v>
      </c>
      <c r="G412" s="41">
        <v>1</v>
      </c>
      <c r="H412" s="41">
        <v>11</v>
      </c>
      <c r="I412" s="78">
        <v>5</v>
      </c>
      <c r="J412" s="78">
        <f t="shared" si="87"/>
        <v>29</v>
      </c>
    </row>
    <row r="413" spans="1:10" ht="12.75" customHeight="1" x14ac:dyDescent="0.2">
      <c r="A413" s="13" t="s">
        <v>81</v>
      </c>
      <c r="B413" s="13" t="s">
        <v>14</v>
      </c>
      <c r="C413" s="45" t="s">
        <v>23</v>
      </c>
      <c r="D413" s="41">
        <v>0</v>
      </c>
      <c r="E413" s="41">
        <v>0</v>
      </c>
      <c r="F413" s="41">
        <v>0</v>
      </c>
      <c r="G413" s="41">
        <v>0</v>
      </c>
      <c r="H413" s="41">
        <v>1</v>
      </c>
      <c r="I413" s="78">
        <v>2</v>
      </c>
      <c r="J413" s="78">
        <f t="shared" si="87"/>
        <v>3</v>
      </c>
    </row>
    <row r="414" spans="1:10" ht="12.75" customHeight="1" x14ac:dyDescent="0.2">
      <c r="A414" s="13" t="s">
        <v>81</v>
      </c>
      <c r="B414" s="13" t="s">
        <v>14</v>
      </c>
      <c r="C414" s="45" t="s">
        <v>24</v>
      </c>
      <c r="D414" s="41">
        <v>100</v>
      </c>
      <c r="E414" s="41">
        <v>68</v>
      </c>
      <c r="F414" s="41">
        <v>61</v>
      </c>
      <c r="G414" s="41">
        <v>120</v>
      </c>
      <c r="H414" s="41">
        <v>76</v>
      </c>
      <c r="I414" s="78">
        <v>67</v>
      </c>
      <c r="J414" s="78">
        <f t="shared" si="87"/>
        <v>492</v>
      </c>
    </row>
    <row r="415" spans="1:10" ht="12.75" customHeight="1" x14ac:dyDescent="0.2">
      <c r="A415" s="13" t="s">
        <v>81</v>
      </c>
      <c r="B415" s="13" t="s">
        <v>14</v>
      </c>
      <c r="C415" s="45" t="s">
        <v>25</v>
      </c>
      <c r="D415" s="41">
        <v>0</v>
      </c>
      <c r="E415" s="41">
        <v>0</v>
      </c>
      <c r="F415" s="41">
        <v>2</v>
      </c>
      <c r="G415" s="41">
        <v>1</v>
      </c>
      <c r="H415" s="41">
        <v>0</v>
      </c>
      <c r="I415" s="78">
        <v>1</v>
      </c>
      <c r="J415" s="78">
        <f t="shared" si="87"/>
        <v>4</v>
      </c>
    </row>
    <row r="416" spans="1:10" ht="12.75" customHeight="1" x14ac:dyDescent="0.2">
      <c r="A416" s="13" t="s">
        <v>81</v>
      </c>
      <c r="B416" s="13" t="s">
        <v>14</v>
      </c>
      <c r="C416" s="45" t="s">
        <v>68</v>
      </c>
      <c r="D416" s="41">
        <v>0</v>
      </c>
      <c r="E416" s="41">
        <v>0</v>
      </c>
      <c r="F416" s="41">
        <v>0</v>
      </c>
      <c r="G416" s="41">
        <v>0</v>
      </c>
      <c r="H416" s="41">
        <v>0</v>
      </c>
      <c r="I416" s="78">
        <v>0</v>
      </c>
      <c r="J416" s="78">
        <f t="shared" si="87"/>
        <v>0</v>
      </c>
    </row>
    <row r="417" spans="1:12" ht="12.75" customHeight="1" x14ac:dyDescent="0.2">
      <c r="A417" s="13" t="s">
        <v>81</v>
      </c>
      <c r="B417" s="13" t="s">
        <v>14</v>
      </c>
      <c r="C417" s="41" t="s">
        <v>71</v>
      </c>
      <c r="D417" s="41">
        <v>0</v>
      </c>
      <c r="E417" s="41">
        <v>0</v>
      </c>
      <c r="F417" s="41">
        <v>0</v>
      </c>
      <c r="G417" s="41">
        <v>1</v>
      </c>
      <c r="H417" s="41"/>
      <c r="I417" s="78">
        <v>0</v>
      </c>
      <c r="J417" s="78">
        <f t="shared" si="87"/>
        <v>1</v>
      </c>
    </row>
    <row r="418" spans="1:12" ht="11.25" customHeight="1" x14ac:dyDescent="0.2">
      <c r="A418" s="13" t="s">
        <v>81</v>
      </c>
      <c r="B418" s="13" t="s">
        <v>14</v>
      </c>
      <c r="C418" s="45" t="s">
        <v>125</v>
      </c>
      <c r="D418" s="41">
        <v>17</v>
      </c>
      <c r="E418" s="41">
        <v>14</v>
      </c>
      <c r="F418" s="41">
        <v>9</v>
      </c>
      <c r="G418" s="41">
        <v>17</v>
      </c>
      <c r="H418" s="41">
        <v>9</v>
      </c>
      <c r="I418" s="78">
        <v>3</v>
      </c>
      <c r="J418" s="78">
        <f t="shared" si="87"/>
        <v>69</v>
      </c>
    </row>
    <row r="419" spans="1:12" ht="11.25" customHeight="1" x14ac:dyDescent="0.2">
      <c r="A419" s="13" t="s">
        <v>81</v>
      </c>
      <c r="B419" s="13" t="s">
        <v>14</v>
      </c>
      <c r="C419" s="41" t="s">
        <v>126</v>
      </c>
      <c r="D419" s="41">
        <v>0</v>
      </c>
      <c r="E419" s="41">
        <v>0</v>
      </c>
      <c r="F419" s="41">
        <v>0</v>
      </c>
      <c r="G419" s="41">
        <v>0</v>
      </c>
      <c r="H419" s="41">
        <v>0</v>
      </c>
      <c r="I419" s="78">
        <v>0</v>
      </c>
      <c r="J419" s="78">
        <f t="shared" si="87"/>
        <v>0</v>
      </c>
    </row>
    <row r="420" spans="1:12" ht="11.25" customHeight="1" x14ac:dyDescent="0.2">
      <c r="A420" s="13" t="s">
        <v>81</v>
      </c>
      <c r="B420" s="13" t="s">
        <v>14</v>
      </c>
      <c r="C420" s="45" t="s">
        <v>127</v>
      </c>
      <c r="D420" s="41">
        <v>0</v>
      </c>
      <c r="E420" s="41">
        <v>0</v>
      </c>
      <c r="F420" s="41">
        <v>0</v>
      </c>
      <c r="G420" s="41">
        <v>0</v>
      </c>
      <c r="H420" s="41"/>
      <c r="I420" s="78">
        <v>0</v>
      </c>
      <c r="J420" s="78">
        <f t="shared" si="87"/>
        <v>0</v>
      </c>
    </row>
    <row r="421" spans="1:12" ht="11.25" customHeight="1" x14ac:dyDescent="0.2">
      <c r="A421" s="13" t="s">
        <v>81</v>
      </c>
      <c r="B421" s="15" t="s">
        <v>42</v>
      </c>
      <c r="C421" s="16"/>
      <c r="D421" s="42">
        <f>SUM(D408:D420)</f>
        <v>139</v>
      </c>
      <c r="E421" s="42">
        <f t="shared" ref="E421:J421" si="88">SUM(E408:E420)</f>
        <v>107</v>
      </c>
      <c r="F421" s="42">
        <f t="shared" si="88"/>
        <v>91</v>
      </c>
      <c r="G421" s="42">
        <f t="shared" si="88"/>
        <v>148</v>
      </c>
      <c r="H421" s="42">
        <f t="shared" si="88"/>
        <v>100</v>
      </c>
      <c r="I421" s="42">
        <f t="shared" si="88"/>
        <v>94</v>
      </c>
      <c r="J421" s="42">
        <f t="shared" si="88"/>
        <v>679</v>
      </c>
    </row>
    <row r="422" spans="1:12" ht="12.75" customHeight="1" x14ac:dyDescent="0.2">
      <c r="A422" s="13" t="s">
        <v>81</v>
      </c>
      <c r="B422" s="13" t="s">
        <v>53</v>
      </c>
      <c r="C422" s="41" t="s">
        <v>0</v>
      </c>
      <c r="D422" s="41">
        <v>0</v>
      </c>
      <c r="E422" s="41">
        <v>0</v>
      </c>
      <c r="F422" s="41">
        <v>0</v>
      </c>
      <c r="G422" s="41">
        <v>0</v>
      </c>
      <c r="H422" s="41">
        <v>0</v>
      </c>
      <c r="I422" s="41">
        <v>0</v>
      </c>
      <c r="J422" s="41">
        <f>SUM(D422:I422)</f>
        <v>0</v>
      </c>
    </row>
    <row r="423" spans="1:12" ht="10.5" customHeight="1" x14ac:dyDescent="0.2">
      <c r="A423" s="13" t="s">
        <v>81</v>
      </c>
      <c r="B423" s="13" t="s">
        <v>53</v>
      </c>
      <c r="C423" s="45" t="s">
        <v>7</v>
      </c>
      <c r="D423" s="41">
        <v>0</v>
      </c>
      <c r="E423" s="41">
        <v>0</v>
      </c>
      <c r="F423" s="41">
        <v>0</v>
      </c>
      <c r="G423" s="41">
        <v>0</v>
      </c>
      <c r="H423" s="41">
        <v>0</v>
      </c>
      <c r="I423" s="41">
        <v>0</v>
      </c>
      <c r="J423" s="41">
        <f t="shared" ref="J423:J431" si="89">SUM(D423:I423)</f>
        <v>0</v>
      </c>
    </row>
    <row r="424" spans="1:12" ht="10.5" customHeight="1" x14ac:dyDescent="0.2">
      <c r="A424" s="13" t="s">
        <v>81</v>
      </c>
      <c r="B424" s="13" t="s">
        <v>53</v>
      </c>
      <c r="C424" s="45" t="s">
        <v>19</v>
      </c>
      <c r="D424" s="41">
        <v>0</v>
      </c>
      <c r="E424" s="41">
        <v>0</v>
      </c>
      <c r="F424" s="41">
        <v>0</v>
      </c>
      <c r="G424" s="41">
        <v>0</v>
      </c>
      <c r="H424" s="41">
        <v>0</v>
      </c>
      <c r="I424" s="41">
        <v>0</v>
      </c>
      <c r="J424" s="41">
        <f t="shared" si="89"/>
        <v>0</v>
      </c>
    </row>
    <row r="425" spans="1:12" ht="12.75" customHeight="1" x14ac:dyDescent="0.2">
      <c r="A425" s="13" t="s">
        <v>81</v>
      </c>
      <c r="B425" s="13" t="s">
        <v>53</v>
      </c>
      <c r="C425" s="41" t="s">
        <v>21</v>
      </c>
      <c r="D425" s="41">
        <v>0</v>
      </c>
      <c r="E425" s="41">
        <v>0</v>
      </c>
      <c r="F425" s="41">
        <v>0</v>
      </c>
      <c r="G425" s="41">
        <v>0</v>
      </c>
      <c r="H425" s="41">
        <v>0</v>
      </c>
      <c r="I425" s="41">
        <v>0</v>
      </c>
      <c r="J425" s="41">
        <f t="shared" si="89"/>
        <v>0</v>
      </c>
    </row>
    <row r="426" spans="1:12" ht="10.5" customHeight="1" x14ac:dyDescent="0.2">
      <c r="A426" s="13" t="s">
        <v>81</v>
      </c>
      <c r="B426" s="13" t="s">
        <v>53</v>
      </c>
      <c r="C426" s="45" t="s">
        <v>20</v>
      </c>
      <c r="D426" s="41">
        <v>0</v>
      </c>
      <c r="E426" s="41">
        <v>0</v>
      </c>
      <c r="F426" s="41">
        <v>0</v>
      </c>
      <c r="G426" s="41">
        <v>0</v>
      </c>
      <c r="H426" s="41">
        <v>0</v>
      </c>
      <c r="I426" s="41">
        <v>0</v>
      </c>
      <c r="J426" s="41">
        <f t="shared" si="89"/>
        <v>0</v>
      </c>
    </row>
    <row r="427" spans="1:12" ht="10.5" customHeight="1" x14ac:dyDescent="0.2">
      <c r="A427" s="13" t="s">
        <v>81</v>
      </c>
      <c r="B427" s="13" t="s">
        <v>53</v>
      </c>
      <c r="C427" s="41" t="s">
        <v>71</v>
      </c>
      <c r="D427" s="41">
        <v>1</v>
      </c>
      <c r="E427" s="41">
        <v>0</v>
      </c>
      <c r="F427" s="41">
        <v>1</v>
      </c>
      <c r="G427" s="41">
        <v>0</v>
      </c>
      <c r="H427" s="41">
        <v>0</v>
      </c>
      <c r="I427" s="41">
        <v>1</v>
      </c>
      <c r="J427" s="41">
        <f t="shared" si="89"/>
        <v>3</v>
      </c>
    </row>
    <row r="428" spans="1:12" ht="12.75" x14ac:dyDescent="0.2">
      <c r="A428" s="13" t="s">
        <v>81</v>
      </c>
      <c r="B428" s="13" t="s">
        <v>53</v>
      </c>
      <c r="C428" s="75" t="s">
        <v>23</v>
      </c>
      <c r="D428" s="41">
        <v>0</v>
      </c>
      <c r="E428" s="41">
        <v>0</v>
      </c>
      <c r="F428" s="41">
        <v>0</v>
      </c>
      <c r="G428" s="41">
        <v>0</v>
      </c>
      <c r="H428" s="41">
        <v>0</v>
      </c>
      <c r="I428" s="41">
        <v>0</v>
      </c>
      <c r="J428" s="41">
        <f t="shared" si="89"/>
        <v>0</v>
      </c>
      <c r="K428" s="76"/>
      <c r="L428"/>
    </row>
    <row r="429" spans="1:12" ht="12.75" customHeight="1" x14ac:dyDescent="0.2">
      <c r="A429" s="13" t="s">
        <v>81</v>
      </c>
      <c r="B429" s="13" t="s">
        <v>53</v>
      </c>
      <c r="C429" s="45" t="s">
        <v>24</v>
      </c>
      <c r="D429" s="41">
        <v>0</v>
      </c>
      <c r="E429" s="41">
        <v>0</v>
      </c>
      <c r="F429" s="41">
        <v>0</v>
      </c>
      <c r="G429" s="41">
        <v>0</v>
      </c>
      <c r="H429" s="41">
        <v>3</v>
      </c>
      <c r="I429" s="41">
        <v>0</v>
      </c>
      <c r="J429" s="41">
        <f t="shared" si="89"/>
        <v>3</v>
      </c>
    </row>
    <row r="430" spans="1:12" ht="12.75" customHeight="1" x14ac:dyDescent="0.2">
      <c r="A430" s="13" t="s">
        <v>81</v>
      </c>
      <c r="B430" s="13" t="s">
        <v>53</v>
      </c>
      <c r="C430" s="45" t="s">
        <v>25</v>
      </c>
      <c r="D430" s="41">
        <v>0</v>
      </c>
      <c r="E430" s="41">
        <v>0</v>
      </c>
      <c r="F430" s="41">
        <v>0</v>
      </c>
      <c r="G430" s="41">
        <v>0</v>
      </c>
      <c r="H430" s="41">
        <v>0</v>
      </c>
      <c r="I430" s="41">
        <v>0</v>
      </c>
      <c r="J430" s="41">
        <f t="shared" si="89"/>
        <v>0</v>
      </c>
    </row>
    <row r="431" spans="1:12" ht="12.75" customHeight="1" x14ac:dyDescent="0.2">
      <c r="A431" s="13" t="s">
        <v>81</v>
      </c>
      <c r="B431" s="13" t="s">
        <v>53</v>
      </c>
      <c r="C431" s="41" t="s">
        <v>125</v>
      </c>
      <c r="D431" s="41">
        <v>0</v>
      </c>
      <c r="E431" s="41">
        <v>0</v>
      </c>
      <c r="F431" s="41">
        <v>0</v>
      </c>
      <c r="G431" s="41">
        <v>0</v>
      </c>
      <c r="H431" s="41">
        <v>0</v>
      </c>
      <c r="I431" s="41">
        <v>0</v>
      </c>
      <c r="J431" s="41">
        <f t="shared" si="89"/>
        <v>0</v>
      </c>
    </row>
    <row r="432" spans="1:12" ht="12.75" customHeight="1" x14ac:dyDescent="0.2">
      <c r="A432" s="13" t="s">
        <v>81</v>
      </c>
      <c r="B432" s="15" t="s">
        <v>54</v>
      </c>
      <c r="C432" s="16"/>
      <c r="D432" s="42">
        <f t="shared" ref="D432:J432" si="90">SUM(D422:D431)</f>
        <v>1</v>
      </c>
      <c r="E432" s="42">
        <f t="shared" si="90"/>
        <v>0</v>
      </c>
      <c r="F432" s="42">
        <f t="shared" si="90"/>
        <v>1</v>
      </c>
      <c r="G432" s="42">
        <f t="shared" si="90"/>
        <v>0</v>
      </c>
      <c r="H432" s="42">
        <f t="shared" si="90"/>
        <v>3</v>
      </c>
      <c r="I432" s="42">
        <f t="shared" si="90"/>
        <v>1</v>
      </c>
      <c r="J432" s="42">
        <f t="shared" si="90"/>
        <v>6</v>
      </c>
    </row>
    <row r="433" spans="1:10" ht="12.75" customHeight="1" x14ac:dyDescent="0.2">
      <c r="A433" s="13" t="s">
        <v>81</v>
      </c>
      <c r="B433" s="13" t="s">
        <v>169</v>
      </c>
      <c r="C433" s="45" t="s">
        <v>7</v>
      </c>
      <c r="D433" s="41">
        <v>6</v>
      </c>
      <c r="E433" s="41">
        <v>3</v>
      </c>
      <c r="F433" s="41">
        <v>1</v>
      </c>
      <c r="G433" s="41">
        <v>6</v>
      </c>
      <c r="H433" s="41">
        <v>2</v>
      </c>
      <c r="I433" s="41">
        <v>0</v>
      </c>
      <c r="J433" s="41">
        <f>SUM(D433:I433)</f>
        <v>18</v>
      </c>
    </row>
    <row r="434" spans="1:10" ht="12.75" customHeight="1" x14ac:dyDescent="0.2">
      <c r="A434" s="13" t="s">
        <v>81</v>
      </c>
      <c r="B434" s="13" t="s">
        <v>169</v>
      </c>
      <c r="C434" s="45" t="s">
        <v>24</v>
      </c>
      <c r="D434" s="41">
        <v>7</v>
      </c>
      <c r="E434" s="41">
        <v>32</v>
      </c>
      <c r="F434" s="41">
        <v>23</v>
      </c>
      <c r="G434" s="41">
        <v>18</v>
      </c>
      <c r="H434" s="41">
        <v>13</v>
      </c>
      <c r="I434" s="41">
        <v>14</v>
      </c>
      <c r="J434" s="41">
        <f t="shared" ref="J434:J437" si="91">SUM(D434:I434)</f>
        <v>107</v>
      </c>
    </row>
    <row r="435" spans="1:10" ht="12.75" customHeight="1" x14ac:dyDescent="0.2">
      <c r="A435" s="13" t="s">
        <v>81</v>
      </c>
      <c r="B435" s="13" t="s">
        <v>169</v>
      </c>
      <c r="C435" s="45" t="s">
        <v>21</v>
      </c>
      <c r="D435" s="41">
        <v>0</v>
      </c>
      <c r="E435" s="41">
        <v>0</v>
      </c>
      <c r="F435" s="41">
        <v>0</v>
      </c>
      <c r="G435" s="41">
        <v>2</v>
      </c>
      <c r="H435" s="41">
        <v>0</v>
      </c>
      <c r="I435" s="41">
        <v>0</v>
      </c>
      <c r="J435" s="41">
        <f t="shared" si="91"/>
        <v>2</v>
      </c>
    </row>
    <row r="436" spans="1:10" ht="12.75" customHeight="1" x14ac:dyDescent="0.2">
      <c r="A436" s="13" t="s">
        <v>81</v>
      </c>
      <c r="B436" s="13" t="s">
        <v>169</v>
      </c>
      <c r="C436" s="45" t="s">
        <v>19</v>
      </c>
      <c r="D436" s="41">
        <v>0</v>
      </c>
      <c r="E436" s="41">
        <v>0</v>
      </c>
      <c r="F436" s="41">
        <v>4</v>
      </c>
      <c r="G436" s="41">
        <v>0</v>
      </c>
      <c r="H436" s="41">
        <v>0</v>
      </c>
      <c r="I436" s="41">
        <v>0</v>
      </c>
      <c r="J436" s="41">
        <f t="shared" si="91"/>
        <v>4</v>
      </c>
    </row>
    <row r="437" spans="1:10" ht="12.75" customHeight="1" x14ac:dyDescent="0.2">
      <c r="A437" s="13" t="s">
        <v>81</v>
      </c>
      <c r="B437" s="13" t="s">
        <v>169</v>
      </c>
      <c r="C437" s="45" t="s">
        <v>125</v>
      </c>
      <c r="D437" s="41">
        <v>11</v>
      </c>
      <c r="E437" s="41">
        <v>5</v>
      </c>
      <c r="F437" s="41">
        <v>11</v>
      </c>
      <c r="G437" s="41">
        <v>12</v>
      </c>
      <c r="H437" s="41">
        <v>13</v>
      </c>
      <c r="I437" s="41">
        <v>7</v>
      </c>
      <c r="J437" s="41">
        <f t="shared" si="91"/>
        <v>59</v>
      </c>
    </row>
    <row r="438" spans="1:10" ht="12.75" customHeight="1" x14ac:dyDescent="0.2">
      <c r="A438" s="13" t="s">
        <v>81</v>
      </c>
      <c r="B438" s="33" t="s">
        <v>170</v>
      </c>
      <c r="C438" s="16"/>
      <c r="D438" s="42">
        <f>SUM(D433:D437)</f>
        <v>24</v>
      </c>
      <c r="E438" s="42">
        <f t="shared" ref="E438:J438" si="92">SUM(E433:E437)</f>
        <v>40</v>
      </c>
      <c r="F438" s="42">
        <f t="shared" si="92"/>
        <v>39</v>
      </c>
      <c r="G438" s="42">
        <f t="shared" si="92"/>
        <v>38</v>
      </c>
      <c r="H438" s="42">
        <f t="shared" si="92"/>
        <v>28</v>
      </c>
      <c r="I438" s="42">
        <f t="shared" si="92"/>
        <v>21</v>
      </c>
      <c r="J438" s="42">
        <f t="shared" si="92"/>
        <v>190</v>
      </c>
    </row>
    <row r="439" spans="1:10" ht="12.75" customHeight="1" x14ac:dyDescent="0.2">
      <c r="A439" s="13" t="s">
        <v>81</v>
      </c>
      <c r="B439" s="13" t="s">
        <v>171</v>
      </c>
      <c r="C439" s="41" t="s">
        <v>25</v>
      </c>
      <c r="D439" s="41">
        <v>0</v>
      </c>
      <c r="E439" s="41">
        <v>0</v>
      </c>
      <c r="F439" s="41">
        <v>0</v>
      </c>
      <c r="G439" s="41">
        <v>0</v>
      </c>
      <c r="H439" s="41">
        <v>0</v>
      </c>
      <c r="I439" s="41">
        <v>0</v>
      </c>
      <c r="J439" s="41">
        <f>SUM(D439:I439)</f>
        <v>0</v>
      </c>
    </row>
    <row r="440" spans="1:10" ht="12.75" customHeight="1" x14ac:dyDescent="0.2">
      <c r="A440" s="13" t="s">
        <v>81</v>
      </c>
      <c r="B440" s="13" t="s">
        <v>171</v>
      </c>
      <c r="C440" s="45" t="s">
        <v>125</v>
      </c>
      <c r="D440" s="41">
        <v>0</v>
      </c>
      <c r="E440" s="41">
        <v>0</v>
      </c>
      <c r="F440" s="41">
        <v>0</v>
      </c>
      <c r="G440" s="41">
        <v>0</v>
      </c>
      <c r="H440" s="41">
        <v>0</v>
      </c>
      <c r="I440" s="41">
        <v>0</v>
      </c>
      <c r="J440" s="41">
        <f>SUM(D440:I440)</f>
        <v>0</v>
      </c>
    </row>
    <row r="441" spans="1:10" ht="12.75" customHeight="1" x14ac:dyDescent="0.2">
      <c r="A441" s="13" t="s">
        <v>81</v>
      </c>
      <c r="B441" s="33" t="s">
        <v>172</v>
      </c>
      <c r="C441" s="16"/>
      <c r="D441" s="42">
        <f>SUM(D439)</f>
        <v>0</v>
      </c>
      <c r="E441" s="42">
        <f t="shared" ref="E441:J441" si="93">SUM(E439)</f>
        <v>0</v>
      </c>
      <c r="F441" s="42">
        <f t="shared" si="93"/>
        <v>0</v>
      </c>
      <c r="G441" s="42">
        <f t="shared" si="93"/>
        <v>0</v>
      </c>
      <c r="H441" s="42">
        <f t="shared" si="93"/>
        <v>0</v>
      </c>
      <c r="I441" s="42">
        <f t="shared" si="93"/>
        <v>0</v>
      </c>
      <c r="J441" s="42">
        <f t="shared" si="93"/>
        <v>0</v>
      </c>
    </row>
    <row r="442" spans="1:10" x14ac:dyDescent="0.2">
      <c r="A442" s="29" t="s">
        <v>90</v>
      </c>
      <c r="B442" s="22"/>
      <c r="C442" s="22"/>
      <c r="D442" s="37">
        <f>SUM(D432,D421,D407,D398,D382,D369, D438)</f>
        <v>3174</v>
      </c>
      <c r="E442" s="37">
        <f>SUM(E432,E421,E407,E398,E382,E369,E438)</f>
        <v>2440</v>
      </c>
      <c r="F442" s="37">
        <f t="shared" ref="F442" si="94">SUM(F432,F421,F407,F398,F382,F369,F438)</f>
        <v>2592</v>
      </c>
      <c r="G442" s="37">
        <f>SUM(G432,G421,G407,G398,G382,G369,G438,G441)</f>
        <v>2420</v>
      </c>
      <c r="H442" s="37">
        <f>SUM(H432,H421,H407,H398,H382,H369,H438,H441)</f>
        <v>2001</v>
      </c>
      <c r="I442" s="37">
        <f t="shared" ref="I442:J442" si="95">SUM(I432,I421,I407,I398,I382,I369,I438,I441)</f>
        <v>2144</v>
      </c>
      <c r="J442" s="37">
        <f t="shared" si="95"/>
        <v>14771</v>
      </c>
    </row>
    <row r="443" spans="1:10" x14ac:dyDescent="0.2">
      <c r="A443" s="13" t="s">
        <v>82</v>
      </c>
      <c r="B443" s="13" t="s">
        <v>6</v>
      </c>
      <c r="C443" s="45" t="s">
        <v>0</v>
      </c>
      <c r="D443" s="41">
        <v>1</v>
      </c>
      <c r="E443" s="41">
        <v>0</v>
      </c>
      <c r="F443" s="41">
        <v>0</v>
      </c>
      <c r="G443" s="41">
        <v>0</v>
      </c>
      <c r="H443" s="41">
        <v>0</v>
      </c>
      <c r="I443" s="41">
        <v>0</v>
      </c>
      <c r="J443" s="41">
        <f>SUM(D443:I443)</f>
        <v>1</v>
      </c>
    </row>
    <row r="444" spans="1:10" x14ac:dyDescent="0.2">
      <c r="A444" s="13" t="s">
        <v>82</v>
      </c>
      <c r="B444" s="13" t="s">
        <v>6</v>
      </c>
      <c r="C444" s="45" t="s">
        <v>7</v>
      </c>
      <c r="D444" s="41">
        <v>6</v>
      </c>
      <c r="E444" s="41">
        <v>1</v>
      </c>
      <c r="F444" s="41">
        <v>1</v>
      </c>
      <c r="G444" s="41">
        <v>2</v>
      </c>
      <c r="H444" s="41">
        <v>1</v>
      </c>
      <c r="I444" s="41">
        <v>2</v>
      </c>
      <c r="J444" s="41">
        <f t="shared" ref="J444:J457" si="96">SUM(D444:I444)</f>
        <v>13</v>
      </c>
    </row>
    <row r="445" spans="1:10" x14ac:dyDescent="0.2">
      <c r="A445" s="13" t="s">
        <v>82</v>
      </c>
      <c r="B445" s="13" t="s">
        <v>6</v>
      </c>
      <c r="C445" s="45" t="s">
        <v>19</v>
      </c>
      <c r="D445" s="41">
        <v>1</v>
      </c>
      <c r="E445" s="41">
        <v>0</v>
      </c>
      <c r="F445" s="41">
        <v>0</v>
      </c>
      <c r="G445" s="41">
        <v>2</v>
      </c>
      <c r="H445" s="41">
        <v>2</v>
      </c>
      <c r="I445" s="41">
        <v>5</v>
      </c>
      <c r="J445" s="41">
        <f t="shared" si="96"/>
        <v>10</v>
      </c>
    </row>
    <row r="446" spans="1:10" x14ac:dyDescent="0.2">
      <c r="A446" s="13" t="s">
        <v>82</v>
      </c>
      <c r="B446" s="13" t="s">
        <v>6</v>
      </c>
      <c r="C446" s="45" t="s">
        <v>20</v>
      </c>
      <c r="D446" s="41">
        <v>0</v>
      </c>
      <c r="E446" s="41">
        <v>0</v>
      </c>
      <c r="F446" s="41">
        <v>0</v>
      </c>
      <c r="G446" s="41">
        <v>0</v>
      </c>
      <c r="H446" s="41">
        <v>1</v>
      </c>
      <c r="I446" s="41">
        <v>0</v>
      </c>
      <c r="J446" s="41">
        <f t="shared" si="96"/>
        <v>1</v>
      </c>
    </row>
    <row r="447" spans="1:10" x14ac:dyDescent="0.2">
      <c r="A447" s="13" t="s">
        <v>82</v>
      </c>
      <c r="B447" s="13" t="s">
        <v>6</v>
      </c>
      <c r="C447" s="45" t="s">
        <v>21</v>
      </c>
      <c r="D447" s="41">
        <v>6</v>
      </c>
      <c r="E447" s="41">
        <v>3</v>
      </c>
      <c r="F447" s="41">
        <v>3</v>
      </c>
      <c r="G447" s="41">
        <v>2</v>
      </c>
      <c r="H447" s="41">
        <v>0</v>
      </c>
      <c r="I447" s="41">
        <v>2</v>
      </c>
      <c r="J447" s="41">
        <f t="shared" si="96"/>
        <v>16</v>
      </c>
    </row>
    <row r="448" spans="1:10" x14ac:dyDescent="0.2">
      <c r="A448" s="13" t="s">
        <v>82</v>
      </c>
      <c r="B448" s="13" t="s">
        <v>6</v>
      </c>
      <c r="C448" s="45" t="s">
        <v>23</v>
      </c>
      <c r="D448" s="41">
        <v>0</v>
      </c>
      <c r="E448" s="41">
        <v>0</v>
      </c>
      <c r="F448" s="41">
        <v>0</v>
      </c>
      <c r="G448" s="41">
        <v>0</v>
      </c>
      <c r="H448" s="41">
        <v>0</v>
      </c>
      <c r="I448" s="41">
        <v>0</v>
      </c>
      <c r="J448" s="41">
        <f t="shared" si="96"/>
        <v>0</v>
      </c>
    </row>
    <row r="449" spans="1:10" x14ac:dyDescent="0.2">
      <c r="A449" s="13" t="s">
        <v>82</v>
      </c>
      <c r="B449" s="13" t="s">
        <v>6</v>
      </c>
      <c r="C449" s="45" t="s">
        <v>24</v>
      </c>
      <c r="D449" s="41">
        <v>89</v>
      </c>
      <c r="E449" s="41">
        <v>107</v>
      </c>
      <c r="F449" s="41">
        <v>116</v>
      </c>
      <c r="G449" s="41">
        <v>100</v>
      </c>
      <c r="H449" s="41">
        <v>70</v>
      </c>
      <c r="I449" s="41">
        <v>75</v>
      </c>
      <c r="J449" s="41">
        <f t="shared" si="96"/>
        <v>557</v>
      </c>
    </row>
    <row r="450" spans="1:10" x14ac:dyDescent="0.2">
      <c r="A450" s="13" t="s">
        <v>82</v>
      </c>
      <c r="B450" s="13" t="s">
        <v>6</v>
      </c>
      <c r="C450" s="45" t="s">
        <v>25</v>
      </c>
      <c r="D450" s="41">
        <v>10</v>
      </c>
      <c r="E450" s="41">
        <v>26</v>
      </c>
      <c r="F450" s="41">
        <v>17</v>
      </c>
      <c r="G450" s="41">
        <v>35</v>
      </c>
      <c r="H450" s="41">
        <v>39</v>
      </c>
      <c r="I450" s="41">
        <v>14</v>
      </c>
      <c r="J450" s="41">
        <f t="shared" si="96"/>
        <v>141</v>
      </c>
    </row>
    <row r="451" spans="1:10" x14ac:dyDescent="0.2">
      <c r="A451" s="13" t="s">
        <v>82</v>
      </c>
      <c r="B451" s="13" t="s">
        <v>6</v>
      </c>
      <c r="C451" s="45" t="s">
        <v>68</v>
      </c>
      <c r="D451" s="41">
        <v>0</v>
      </c>
      <c r="E451" s="41">
        <v>0</v>
      </c>
      <c r="F451" s="41">
        <v>0</v>
      </c>
      <c r="G451" s="41">
        <v>0</v>
      </c>
      <c r="H451" s="41">
        <v>0</v>
      </c>
      <c r="I451" s="41">
        <v>0</v>
      </c>
      <c r="J451" s="41">
        <f t="shared" si="96"/>
        <v>0</v>
      </c>
    </row>
    <row r="452" spans="1:10" ht="10.5" customHeight="1" x14ac:dyDescent="0.2">
      <c r="A452" s="13" t="s">
        <v>82</v>
      </c>
      <c r="B452" s="13" t="s">
        <v>6</v>
      </c>
      <c r="C452" s="45" t="s">
        <v>71</v>
      </c>
      <c r="D452" s="41">
        <v>33</v>
      </c>
      <c r="E452" s="41">
        <v>11</v>
      </c>
      <c r="F452" s="41">
        <v>33</v>
      </c>
      <c r="G452" s="41">
        <v>71</v>
      </c>
      <c r="H452" s="41">
        <v>33</v>
      </c>
      <c r="I452" s="41">
        <v>35</v>
      </c>
      <c r="J452" s="41">
        <f t="shared" si="96"/>
        <v>216</v>
      </c>
    </row>
    <row r="453" spans="1:10" ht="10.5" customHeight="1" x14ac:dyDescent="0.2">
      <c r="A453" s="13" t="s">
        <v>82</v>
      </c>
      <c r="B453" s="13" t="s">
        <v>6</v>
      </c>
      <c r="C453" s="41" t="s">
        <v>26</v>
      </c>
      <c r="D453" s="41">
        <v>0</v>
      </c>
      <c r="E453" s="41">
        <v>0</v>
      </c>
      <c r="F453" s="41">
        <v>0</v>
      </c>
      <c r="G453" s="41">
        <v>0</v>
      </c>
      <c r="H453" s="41">
        <v>0</v>
      </c>
      <c r="I453" s="41">
        <v>0</v>
      </c>
      <c r="J453" s="41">
        <f t="shared" si="96"/>
        <v>0</v>
      </c>
    </row>
    <row r="454" spans="1:10" ht="10.5" customHeight="1" x14ac:dyDescent="0.2">
      <c r="A454" s="13" t="s">
        <v>82</v>
      </c>
      <c r="B454" s="13" t="s">
        <v>6</v>
      </c>
      <c r="C454" s="41" t="s">
        <v>57</v>
      </c>
      <c r="D454" s="41">
        <v>0</v>
      </c>
      <c r="E454" s="41">
        <v>0</v>
      </c>
      <c r="F454" s="41">
        <v>0</v>
      </c>
      <c r="G454" s="41">
        <v>0</v>
      </c>
      <c r="H454" s="41">
        <v>0</v>
      </c>
      <c r="I454" s="41">
        <v>0</v>
      </c>
      <c r="J454" s="41">
        <f t="shared" si="96"/>
        <v>0</v>
      </c>
    </row>
    <row r="455" spans="1:10" x14ac:dyDescent="0.2">
      <c r="A455" s="13" t="s">
        <v>82</v>
      </c>
      <c r="B455" s="13" t="s">
        <v>6</v>
      </c>
      <c r="C455" s="45" t="s">
        <v>125</v>
      </c>
      <c r="D455" s="41">
        <v>2</v>
      </c>
      <c r="E455" s="41">
        <v>6</v>
      </c>
      <c r="F455" s="41">
        <v>6</v>
      </c>
      <c r="G455" s="41">
        <v>3</v>
      </c>
      <c r="H455" s="41">
        <v>7</v>
      </c>
      <c r="I455" s="41">
        <v>16</v>
      </c>
      <c r="J455" s="41">
        <f t="shared" si="96"/>
        <v>40</v>
      </c>
    </row>
    <row r="456" spans="1:10" x14ac:dyDescent="0.2">
      <c r="A456" s="13" t="s">
        <v>82</v>
      </c>
      <c r="B456" s="13" t="s">
        <v>6</v>
      </c>
      <c r="C456" s="45" t="s">
        <v>126</v>
      </c>
      <c r="D456" s="41">
        <v>0</v>
      </c>
      <c r="E456" s="41">
        <v>0</v>
      </c>
      <c r="F456" s="41">
        <v>0</v>
      </c>
      <c r="G456" s="41">
        <v>0</v>
      </c>
      <c r="H456" s="41">
        <v>0</v>
      </c>
      <c r="I456" s="41">
        <v>0</v>
      </c>
      <c r="J456" s="41">
        <f t="shared" si="96"/>
        <v>0</v>
      </c>
    </row>
    <row r="457" spans="1:10" x14ac:dyDescent="0.2">
      <c r="A457" s="13" t="s">
        <v>82</v>
      </c>
      <c r="B457" s="13" t="s">
        <v>6</v>
      </c>
      <c r="C457" s="45" t="s">
        <v>127</v>
      </c>
      <c r="D457" s="41">
        <v>0</v>
      </c>
      <c r="E457" s="41">
        <v>0</v>
      </c>
      <c r="F457" s="41">
        <v>0</v>
      </c>
      <c r="G457" s="41">
        <v>0</v>
      </c>
      <c r="H457" s="41">
        <v>0</v>
      </c>
      <c r="I457" s="41">
        <v>0</v>
      </c>
      <c r="J457" s="41">
        <f t="shared" si="96"/>
        <v>0</v>
      </c>
    </row>
    <row r="458" spans="1:10" x14ac:dyDescent="0.2">
      <c r="A458" s="13" t="s">
        <v>82</v>
      </c>
      <c r="B458" s="15" t="s">
        <v>44</v>
      </c>
      <c r="C458" s="16"/>
      <c r="D458" s="42">
        <f>SUM(D443:D457)</f>
        <v>148</v>
      </c>
      <c r="E458" s="42">
        <f t="shared" ref="E458:J458" si="97">SUM(E443:E457)</f>
        <v>154</v>
      </c>
      <c r="F458" s="42">
        <f t="shared" si="97"/>
        <v>176</v>
      </c>
      <c r="G458" s="42">
        <f t="shared" si="97"/>
        <v>215</v>
      </c>
      <c r="H458" s="42">
        <f t="shared" si="97"/>
        <v>153</v>
      </c>
      <c r="I458" s="42">
        <f t="shared" si="97"/>
        <v>149</v>
      </c>
      <c r="J458" s="42">
        <f t="shared" si="97"/>
        <v>995</v>
      </c>
    </row>
    <row r="459" spans="1:10" x14ac:dyDescent="0.2">
      <c r="A459" s="69" t="s">
        <v>91</v>
      </c>
      <c r="B459" s="70"/>
      <c r="C459" s="70"/>
      <c r="D459" s="71">
        <f>SUM(D458)</f>
        <v>148</v>
      </c>
      <c r="E459" s="71">
        <f t="shared" ref="E459:J459" si="98">SUM(E458)</f>
        <v>154</v>
      </c>
      <c r="F459" s="71">
        <f t="shared" si="98"/>
        <v>176</v>
      </c>
      <c r="G459" s="71">
        <f t="shared" si="98"/>
        <v>215</v>
      </c>
      <c r="H459" s="71">
        <f t="shared" si="98"/>
        <v>153</v>
      </c>
      <c r="I459" s="71">
        <f t="shared" si="98"/>
        <v>149</v>
      </c>
      <c r="J459" s="71">
        <f t="shared" si="98"/>
        <v>995</v>
      </c>
    </row>
    <row r="460" spans="1:10" x14ac:dyDescent="0.2">
      <c r="A460" s="13" t="s">
        <v>15</v>
      </c>
      <c r="B460" s="13" t="s">
        <v>16</v>
      </c>
      <c r="C460" s="45" t="s">
        <v>0</v>
      </c>
      <c r="D460" s="41">
        <v>0</v>
      </c>
      <c r="E460" s="41">
        <v>0</v>
      </c>
      <c r="F460" s="41">
        <v>0</v>
      </c>
      <c r="G460" s="41">
        <v>0</v>
      </c>
      <c r="H460" s="41">
        <v>0</v>
      </c>
      <c r="I460" s="41">
        <v>0</v>
      </c>
      <c r="J460" s="41">
        <f>SUM(D460:I460)</f>
        <v>0</v>
      </c>
    </row>
    <row r="461" spans="1:10" x14ac:dyDescent="0.2">
      <c r="A461" s="13" t="s">
        <v>15</v>
      </c>
      <c r="B461" s="13" t="s">
        <v>16</v>
      </c>
      <c r="C461" s="45" t="s">
        <v>7</v>
      </c>
      <c r="D461" s="41">
        <v>0</v>
      </c>
      <c r="E461" s="41">
        <v>0</v>
      </c>
      <c r="F461" s="41">
        <v>2</v>
      </c>
      <c r="G461" s="41">
        <v>1</v>
      </c>
      <c r="H461" s="41">
        <v>1</v>
      </c>
      <c r="I461" s="41">
        <v>0</v>
      </c>
      <c r="J461" s="41">
        <f t="shared" ref="J461:J468" si="99">SUM(D461:I461)</f>
        <v>4</v>
      </c>
    </row>
    <row r="462" spans="1:10" x14ac:dyDescent="0.2">
      <c r="A462" s="13" t="s">
        <v>15</v>
      </c>
      <c r="B462" s="13" t="s">
        <v>16</v>
      </c>
      <c r="C462" s="45" t="s">
        <v>19</v>
      </c>
      <c r="D462" s="41">
        <v>3</v>
      </c>
      <c r="E462" s="41">
        <v>0</v>
      </c>
      <c r="F462" s="41">
        <v>9</v>
      </c>
      <c r="G462" s="41">
        <v>0</v>
      </c>
      <c r="H462" s="41">
        <v>0</v>
      </c>
      <c r="I462" s="41">
        <v>0</v>
      </c>
      <c r="J462" s="41">
        <f t="shared" si="99"/>
        <v>12</v>
      </c>
    </row>
    <row r="463" spans="1:10" x14ac:dyDescent="0.2">
      <c r="A463" s="13" t="s">
        <v>15</v>
      </c>
      <c r="B463" s="13" t="s">
        <v>16</v>
      </c>
      <c r="C463" s="41" t="s">
        <v>21</v>
      </c>
      <c r="D463" s="41">
        <v>0</v>
      </c>
      <c r="E463" s="41">
        <v>0</v>
      </c>
      <c r="F463" s="41">
        <v>0</v>
      </c>
      <c r="G463" s="41">
        <v>0</v>
      </c>
      <c r="H463" s="41">
        <v>0</v>
      </c>
      <c r="I463" s="41">
        <v>0</v>
      </c>
      <c r="J463" s="41">
        <f t="shared" si="99"/>
        <v>0</v>
      </c>
    </row>
    <row r="464" spans="1:10" x14ac:dyDescent="0.2">
      <c r="A464" s="13" t="s">
        <v>15</v>
      </c>
      <c r="B464" s="13" t="s">
        <v>16</v>
      </c>
      <c r="C464" s="41" t="s">
        <v>25</v>
      </c>
      <c r="D464" s="41">
        <v>0</v>
      </c>
      <c r="E464" s="41">
        <v>0</v>
      </c>
      <c r="F464" s="41">
        <v>1</v>
      </c>
      <c r="G464" s="41">
        <v>1</v>
      </c>
      <c r="H464" s="41">
        <v>0</v>
      </c>
      <c r="I464" s="41">
        <v>0</v>
      </c>
      <c r="J464" s="41">
        <f t="shared" si="99"/>
        <v>2</v>
      </c>
    </row>
    <row r="465" spans="1:11" x14ac:dyDescent="0.2">
      <c r="A465" s="13" t="s">
        <v>15</v>
      </c>
      <c r="B465" s="13" t="s">
        <v>16</v>
      </c>
      <c r="C465" s="41" t="s">
        <v>23</v>
      </c>
      <c r="D465" s="41">
        <v>0</v>
      </c>
      <c r="E465" s="41">
        <v>0</v>
      </c>
      <c r="F465" s="41">
        <v>0</v>
      </c>
      <c r="G465" s="41">
        <v>0</v>
      </c>
      <c r="H465" s="41">
        <v>0</v>
      </c>
      <c r="I465" s="41">
        <v>0</v>
      </c>
      <c r="J465" s="41">
        <f t="shared" si="99"/>
        <v>0</v>
      </c>
    </row>
    <row r="466" spans="1:11" ht="10.5" customHeight="1" x14ac:dyDescent="0.2">
      <c r="A466" s="13" t="s">
        <v>15</v>
      </c>
      <c r="B466" s="13" t="s">
        <v>16</v>
      </c>
      <c r="C466" s="45" t="s">
        <v>24</v>
      </c>
      <c r="D466" s="41">
        <v>9</v>
      </c>
      <c r="E466" s="41">
        <v>7</v>
      </c>
      <c r="F466" s="41">
        <v>7</v>
      </c>
      <c r="G466" s="41">
        <v>4</v>
      </c>
      <c r="H466" s="41">
        <v>6</v>
      </c>
      <c r="I466" s="41">
        <v>14</v>
      </c>
      <c r="J466" s="41">
        <f t="shared" si="99"/>
        <v>47</v>
      </c>
    </row>
    <row r="467" spans="1:11" x14ac:dyDescent="0.2">
      <c r="A467" s="13" t="s">
        <v>15</v>
      </c>
      <c r="B467" s="13" t="s">
        <v>16</v>
      </c>
      <c r="C467" s="75" t="s">
        <v>71</v>
      </c>
      <c r="D467" s="41">
        <v>0</v>
      </c>
      <c r="E467" s="41">
        <v>0</v>
      </c>
      <c r="F467" s="41">
        <v>0</v>
      </c>
      <c r="G467" s="41">
        <v>0</v>
      </c>
      <c r="H467" s="41">
        <v>0</v>
      </c>
      <c r="I467" s="41">
        <v>1</v>
      </c>
      <c r="J467" s="41">
        <f t="shared" si="99"/>
        <v>1</v>
      </c>
      <c r="K467" s="76"/>
    </row>
    <row r="468" spans="1:11" x14ac:dyDescent="0.2">
      <c r="A468" s="13" t="s">
        <v>15</v>
      </c>
      <c r="B468" s="13" t="s">
        <v>16</v>
      </c>
      <c r="C468" s="45" t="s">
        <v>125</v>
      </c>
      <c r="D468" s="41">
        <v>1</v>
      </c>
      <c r="E468" s="41">
        <v>0</v>
      </c>
      <c r="F468" s="41">
        <v>4</v>
      </c>
      <c r="G468" s="41">
        <v>0</v>
      </c>
      <c r="H468" s="41">
        <v>6</v>
      </c>
      <c r="I468" s="41">
        <v>0</v>
      </c>
      <c r="J468" s="41">
        <f t="shared" si="99"/>
        <v>11</v>
      </c>
    </row>
    <row r="469" spans="1:11" x14ac:dyDescent="0.2">
      <c r="A469" s="13" t="s">
        <v>15</v>
      </c>
      <c r="B469" s="15" t="s">
        <v>45</v>
      </c>
      <c r="C469" s="16"/>
      <c r="D469" s="42">
        <f>SUM(D460:D468)</f>
        <v>13</v>
      </c>
      <c r="E469" s="42">
        <f t="shared" ref="E469:J469" si="100">SUM(E460:E468)</f>
        <v>7</v>
      </c>
      <c r="F469" s="42">
        <f t="shared" si="100"/>
        <v>23</v>
      </c>
      <c r="G469" s="42">
        <f t="shared" si="100"/>
        <v>6</v>
      </c>
      <c r="H469" s="42">
        <f t="shared" si="100"/>
        <v>13</v>
      </c>
      <c r="I469" s="42">
        <f t="shared" si="100"/>
        <v>15</v>
      </c>
      <c r="J469" s="42">
        <f t="shared" si="100"/>
        <v>77</v>
      </c>
    </row>
    <row r="470" spans="1:11" x14ac:dyDescent="0.2">
      <c r="A470" s="35" t="s">
        <v>46</v>
      </c>
      <c r="B470" s="18"/>
      <c r="C470" s="18"/>
      <c r="D470" s="37">
        <f>SUM(D469)</f>
        <v>13</v>
      </c>
      <c r="E470" s="37">
        <f t="shared" ref="E470:J470" si="101">SUM(E469)</f>
        <v>7</v>
      </c>
      <c r="F470" s="37">
        <f t="shared" si="101"/>
        <v>23</v>
      </c>
      <c r="G470" s="37">
        <f t="shared" si="101"/>
        <v>6</v>
      </c>
      <c r="H470" s="37">
        <f t="shared" si="101"/>
        <v>13</v>
      </c>
      <c r="I470" s="37">
        <f t="shared" si="101"/>
        <v>15</v>
      </c>
      <c r="J470" s="37">
        <f t="shared" si="101"/>
        <v>77</v>
      </c>
    </row>
    <row r="471" spans="1:11" x14ac:dyDescent="0.2">
      <c r="A471" s="13" t="s">
        <v>17</v>
      </c>
      <c r="B471" s="13" t="s">
        <v>18</v>
      </c>
      <c r="C471" s="45" t="s">
        <v>0</v>
      </c>
      <c r="D471" s="41">
        <v>0</v>
      </c>
      <c r="E471" s="41">
        <v>0</v>
      </c>
      <c r="F471" s="41">
        <v>0</v>
      </c>
      <c r="G471" s="41">
        <v>0</v>
      </c>
      <c r="H471" s="41">
        <v>0</v>
      </c>
      <c r="I471" s="41">
        <v>0</v>
      </c>
      <c r="J471" s="41">
        <f>SUM(D471:I471)</f>
        <v>0</v>
      </c>
    </row>
    <row r="472" spans="1:11" x14ac:dyDescent="0.2">
      <c r="A472" s="13" t="s">
        <v>17</v>
      </c>
      <c r="B472" s="13" t="s">
        <v>18</v>
      </c>
      <c r="C472" s="45" t="s">
        <v>7</v>
      </c>
      <c r="D472" s="41">
        <v>0</v>
      </c>
      <c r="E472" s="41">
        <v>0</v>
      </c>
      <c r="F472" s="41">
        <v>0</v>
      </c>
      <c r="G472" s="41">
        <v>0</v>
      </c>
      <c r="H472" s="41">
        <v>0</v>
      </c>
      <c r="I472" s="41">
        <v>0</v>
      </c>
      <c r="J472" s="41">
        <f t="shared" ref="J472:J479" si="102">SUM(D472:I472)</f>
        <v>0</v>
      </c>
    </row>
    <row r="473" spans="1:11" ht="10.5" customHeight="1" x14ac:dyDescent="0.2">
      <c r="A473" s="13" t="s">
        <v>17</v>
      </c>
      <c r="B473" s="13" t="s">
        <v>18</v>
      </c>
      <c r="C473" s="45" t="s">
        <v>19</v>
      </c>
      <c r="D473" s="41">
        <v>0</v>
      </c>
      <c r="E473" s="41">
        <v>0</v>
      </c>
      <c r="F473" s="41">
        <v>0</v>
      </c>
      <c r="G473" s="41">
        <v>0</v>
      </c>
      <c r="H473" s="41">
        <v>0</v>
      </c>
      <c r="I473" s="41">
        <v>0</v>
      </c>
      <c r="J473" s="41">
        <f t="shared" si="102"/>
        <v>0</v>
      </c>
    </row>
    <row r="474" spans="1:11" x14ac:dyDescent="0.2">
      <c r="A474" s="13" t="s">
        <v>17</v>
      </c>
      <c r="B474" s="13" t="s">
        <v>18</v>
      </c>
      <c r="C474" s="41" t="s">
        <v>20</v>
      </c>
      <c r="D474" s="41">
        <v>0</v>
      </c>
      <c r="E474" s="41">
        <v>0</v>
      </c>
      <c r="F474" s="41">
        <v>0</v>
      </c>
      <c r="G474" s="41">
        <v>0</v>
      </c>
      <c r="H474" s="41">
        <v>0</v>
      </c>
      <c r="I474" s="41">
        <v>0</v>
      </c>
      <c r="J474" s="41">
        <f t="shared" si="102"/>
        <v>0</v>
      </c>
    </row>
    <row r="475" spans="1:11" x14ac:dyDescent="0.2">
      <c r="A475" s="13" t="s">
        <v>17</v>
      </c>
      <c r="B475" s="13" t="s">
        <v>18</v>
      </c>
      <c r="C475" s="45" t="s">
        <v>21</v>
      </c>
      <c r="D475" s="41">
        <v>0</v>
      </c>
      <c r="E475" s="41">
        <v>0</v>
      </c>
      <c r="F475" s="41">
        <v>0</v>
      </c>
      <c r="G475" s="41">
        <v>0</v>
      </c>
      <c r="H475" s="41">
        <v>0</v>
      </c>
      <c r="I475" s="41">
        <v>0</v>
      </c>
      <c r="J475" s="41">
        <f t="shared" si="102"/>
        <v>0</v>
      </c>
    </row>
    <row r="476" spans="1:11" x14ac:dyDescent="0.2">
      <c r="A476" s="13" t="s">
        <v>17</v>
      </c>
      <c r="B476" s="13" t="s">
        <v>18</v>
      </c>
      <c r="C476" s="41" t="s">
        <v>71</v>
      </c>
      <c r="D476" s="41">
        <v>0</v>
      </c>
      <c r="E476" s="41">
        <v>0</v>
      </c>
      <c r="F476" s="41">
        <v>0</v>
      </c>
      <c r="G476" s="41">
        <v>0</v>
      </c>
      <c r="H476" s="41">
        <v>0</v>
      </c>
      <c r="I476" s="41">
        <v>0</v>
      </c>
      <c r="J476" s="41">
        <f t="shared" si="102"/>
        <v>0</v>
      </c>
    </row>
    <row r="477" spans="1:11" x14ac:dyDescent="0.2">
      <c r="A477" s="13" t="s">
        <v>17</v>
      </c>
      <c r="B477" s="13" t="s">
        <v>18</v>
      </c>
      <c r="C477" s="45" t="s">
        <v>24</v>
      </c>
      <c r="D477" s="41">
        <v>0</v>
      </c>
      <c r="E477" s="41">
        <v>0</v>
      </c>
      <c r="F477" s="41">
        <v>0</v>
      </c>
      <c r="G477" s="41">
        <v>0</v>
      </c>
      <c r="H477" s="41">
        <v>0</v>
      </c>
      <c r="I477" s="41">
        <v>0</v>
      </c>
      <c r="J477" s="41">
        <f t="shared" si="102"/>
        <v>0</v>
      </c>
    </row>
    <row r="478" spans="1:11" ht="10.5" customHeight="1" x14ac:dyDescent="0.2">
      <c r="A478" s="13" t="s">
        <v>17</v>
      </c>
      <c r="B478" s="13" t="s">
        <v>18</v>
      </c>
      <c r="C478" s="45" t="s">
        <v>25</v>
      </c>
      <c r="D478" s="41">
        <v>0</v>
      </c>
      <c r="E478" s="41">
        <v>0</v>
      </c>
      <c r="F478" s="41">
        <v>0</v>
      </c>
      <c r="G478" s="41">
        <v>0</v>
      </c>
      <c r="H478" s="41">
        <v>0</v>
      </c>
      <c r="I478" s="41">
        <v>0</v>
      </c>
      <c r="J478" s="41">
        <f t="shared" si="102"/>
        <v>0</v>
      </c>
    </row>
    <row r="479" spans="1:11" x14ac:dyDescent="0.2">
      <c r="A479" s="13" t="s">
        <v>17</v>
      </c>
      <c r="B479" s="13" t="s">
        <v>18</v>
      </c>
      <c r="C479" s="45" t="s">
        <v>125</v>
      </c>
      <c r="D479" s="41">
        <v>0</v>
      </c>
      <c r="E479" s="41">
        <v>0</v>
      </c>
      <c r="F479" s="41">
        <v>0</v>
      </c>
      <c r="G479" s="41">
        <v>0</v>
      </c>
      <c r="H479" s="41">
        <v>0</v>
      </c>
      <c r="I479" s="41">
        <v>0</v>
      </c>
      <c r="J479" s="41">
        <f t="shared" si="102"/>
        <v>0</v>
      </c>
    </row>
    <row r="480" spans="1:11" x14ac:dyDescent="0.2">
      <c r="A480" s="13" t="s">
        <v>17</v>
      </c>
      <c r="B480" s="15" t="s">
        <v>47</v>
      </c>
      <c r="C480" s="16"/>
      <c r="D480" s="42">
        <f>SUM(D471:D479)</f>
        <v>0</v>
      </c>
      <c r="E480" s="42">
        <f t="shared" ref="E480:J480" si="103">SUM(E471:E479)</f>
        <v>0</v>
      </c>
      <c r="F480" s="42">
        <f t="shared" si="103"/>
        <v>0</v>
      </c>
      <c r="G480" s="42">
        <f t="shared" si="103"/>
        <v>0</v>
      </c>
      <c r="H480" s="42">
        <f t="shared" si="103"/>
        <v>0</v>
      </c>
      <c r="I480" s="42">
        <f t="shared" si="103"/>
        <v>0</v>
      </c>
      <c r="J480" s="42">
        <f t="shared" si="103"/>
        <v>0</v>
      </c>
    </row>
    <row r="481" spans="1:10" x14ac:dyDescent="0.2">
      <c r="A481" s="17" t="s">
        <v>48</v>
      </c>
      <c r="B481" s="18"/>
      <c r="C481" s="18"/>
      <c r="D481" s="37">
        <f>SUM(D480)</f>
        <v>0</v>
      </c>
      <c r="E481" s="37">
        <f t="shared" ref="E481:J481" si="104">SUM(E480)</f>
        <v>0</v>
      </c>
      <c r="F481" s="37">
        <f t="shared" si="104"/>
        <v>0</v>
      </c>
      <c r="G481" s="37">
        <f t="shared" si="104"/>
        <v>0</v>
      </c>
      <c r="H481" s="37">
        <f t="shared" si="104"/>
        <v>0</v>
      </c>
      <c r="I481" s="37">
        <f t="shared" si="104"/>
        <v>0</v>
      </c>
      <c r="J481" s="37">
        <f t="shared" si="104"/>
        <v>0</v>
      </c>
    </row>
    <row r="482" spans="1:10" x14ac:dyDescent="0.2">
      <c r="A482" s="13" t="s">
        <v>147</v>
      </c>
      <c r="B482" s="13" t="s">
        <v>148</v>
      </c>
      <c r="C482" s="45" t="s">
        <v>19</v>
      </c>
      <c r="D482" s="41">
        <v>1</v>
      </c>
      <c r="E482" s="7">
        <v>3</v>
      </c>
      <c r="F482" s="41">
        <v>3</v>
      </c>
      <c r="G482" s="41">
        <v>2</v>
      </c>
      <c r="H482" s="41">
        <v>1</v>
      </c>
      <c r="I482" s="41">
        <v>5</v>
      </c>
      <c r="J482" s="41">
        <f>SUM(D482:I482)</f>
        <v>15</v>
      </c>
    </row>
    <row r="483" spans="1:10" x14ac:dyDescent="0.2">
      <c r="A483" s="13" t="s">
        <v>147</v>
      </c>
      <c r="B483" s="13" t="s">
        <v>148</v>
      </c>
      <c r="C483" s="45" t="s">
        <v>7</v>
      </c>
      <c r="D483" s="41">
        <v>0</v>
      </c>
      <c r="E483" s="41">
        <v>0</v>
      </c>
      <c r="F483" s="41">
        <v>3</v>
      </c>
      <c r="G483" s="41">
        <v>14</v>
      </c>
      <c r="H483" s="41">
        <v>3</v>
      </c>
      <c r="I483" s="41">
        <v>12</v>
      </c>
      <c r="J483" s="41">
        <f t="shared" ref="J483:J490" si="105">SUM(D483:I483)</f>
        <v>32</v>
      </c>
    </row>
    <row r="484" spans="1:10" x14ac:dyDescent="0.2">
      <c r="A484" s="13" t="s">
        <v>147</v>
      </c>
      <c r="B484" s="13" t="s">
        <v>148</v>
      </c>
      <c r="C484" s="41" t="s">
        <v>0</v>
      </c>
      <c r="D484" s="41">
        <v>0</v>
      </c>
      <c r="E484" s="41">
        <v>0</v>
      </c>
      <c r="F484" s="41">
        <v>0</v>
      </c>
      <c r="G484" s="41">
        <v>0</v>
      </c>
      <c r="H484" s="41">
        <v>0</v>
      </c>
      <c r="I484" s="41">
        <v>0</v>
      </c>
      <c r="J484" s="41">
        <f t="shared" si="105"/>
        <v>0</v>
      </c>
    </row>
    <row r="485" spans="1:10" x14ac:dyDescent="0.2">
      <c r="A485" s="13" t="s">
        <v>147</v>
      </c>
      <c r="B485" s="13" t="s">
        <v>148</v>
      </c>
      <c r="C485" s="41" t="s">
        <v>21</v>
      </c>
      <c r="D485" s="41">
        <v>1</v>
      </c>
      <c r="E485" s="41">
        <v>1</v>
      </c>
      <c r="F485" s="41">
        <v>1</v>
      </c>
      <c r="G485" s="41">
        <v>1</v>
      </c>
      <c r="H485" s="41">
        <v>0</v>
      </c>
      <c r="I485" s="41">
        <v>0</v>
      </c>
      <c r="J485" s="41">
        <f t="shared" si="105"/>
        <v>4</v>
      </c>
    </row>
    <row r="486" spans="1:10" x14ac:dyDescent="0.2">
      <c r="A486" s="13" t="s">
        <v>147</v>
      </c>
      <c r="B486" s="13" t="s">
        <v>148</v>
      </c>
      <c r="C486" s="41" t="s">
        <v>125</v>
      </c>
      <c r="D486" s="41">
        <v>0</v>
      </c>
      <c r="E486" s="41">
        <v>2</v>
      </c>
      <c r="F486" s="41">
        <v>0</v>
      </c>
      <c r="G486" s="41">
        <v>0</v>
      </c>
      <c r="H486" s="41">
        <v>0</v>
      </c>
      <c r="I486" s="41">
        <v>0</v>
      </c>
      <c r="J486" s="41">
        <f t="shared" si="105"/>
        <v>2</v>
      </c>
    </row>
    <row r="487" spans="1:10" x14ac:dyDescent="0.2">
      <c r="A487" s="13" t="s">
        <v>147</v>
      </c>
      <c r="B487" s="13" t="s">
        <v>148</v>
      </c>
      <c r="C487" s="41" t="s">
        <v>25</v>
      </c>
      <c r="D487" s="41">
        <v>2</v>
      </c>
      <c r="E487" s="41">
        <v>0</v>
      </c>
      <c r="F487" s="41">
        <v>0</v>
      </c>
      <c r="G487" s="41">
        <v>0</v>
      </c>
      <c r="H487" s="41">
        <v>0</v>
      </c>
      <c r="I487" s="41">
        <v>1</v>
      </c>
      <c r="J487" s="41">
        <f t="shared" si="105"/>
        <v>3</v>
      </c>
    </row>
    <row r="488" spans="1:10" x14ac:dyDescent="0.2">
      <c r="A488" s="13" t="s">
        <v>147</v>
      </c>
      <c r="B488" s="13" t="s">
        <v>148</v>
      </c>
      <c r="C488" s="41" t="s">
        <v>71</v>
      </c>
      <c r="D488" s="41">
        <v>0</v>
      </c>
      <c r="E488" s="41">
        <v>1</v>
      </c>
      <c r="F488" s="41">
        <v>0</v>
      </c>
      <c r="G488" s="41">
        <v>0</v>
      </c>
      <c r="H488" s="41">
        <v>0</v>
      </c>
      <c r="I488" s="41">
        <v>0</v>
      </c>
      <c r="J488" s="41">
        <f t="shared" si="105"/>
        <v>1</v>
      </c>
    </row>
    <row r="489" spans="1:10" x14ac:dyDescent="0.2">
      <c r="A489" s="13" t="s">
        <v>147</v>
      </c>
      <c r="B489" s="13" t="s">
        <v>148</v>
      </c>
      <c r="C489" s="41" t="s">
        <v>68</v>
      </c>
      <c r="D489" s="41">
        <v>0</v>
      </c>
      <c r="E489" s="41">
        <v>0</v>
      </c>
      <c r="F489" s="41">
        <v>0</v>
      </c>
      <c r="G489" s="41">
        <v>0</v>
      </c>
      <c r="H489" s="41">
        <v>0</v>
      </c>
      <c r="I489" s="41">
        <v>0</v>
      </c>
      <c r="J489" s="41">
        <f t="shared" si="105"/>
        <v>0</v>
      </c>
    </row>
    <row r="490" spans="1:10" x14ac:dyDescent="0.2">
      <c r="A490" s="13" t="s">
        <v>147</v>
      </c>
      <c r="B490" s="13" t="s">
        <v>148</v>
      </c>
      <c r="C490" s="45" t="s">
        <v>24</v>
      </c>
      <c r="D490" s="41">
        <v>8</v>
      </c>
      <c r="E490" s="41">
        <v>7</v>
      </c>
      <c r="F490" s="41">
        <v>4</v>
      </c>
      <c r="G490" s="41">
        <v>12</v>
      </c>
      <c r="H490" s="41">
        <v>4</v>
      </c>
      <c r="I490" s="41">
        <v>6</v>
      </c>
      <c r="J490" s="41">
        <f t="shared" si="105"/>
        <v>41</v>
      </c>
    </row>
    <row r="491" spans="1:10" x14ac:dyDescent="0.2">
      <c r="A491" s="13" t="s">
        <v>147</v>
      </c>
      <c r="B491" s="15" t="s">
        <v>149</v>
      </c>
      <c r="C491" s="56"/>
      <c r="D491" s="42">
        <f>SUM(D482:D490)</f>
        <v>12</v>
      </c>
      <c r="E491" s="42">
        <f>SUM(E482:E490)</f>
        <v>14</v>
      </c>
      <c r="F491" s="42">
        <f t="shared" ref="F491:J491" si="106">SUM(F482:F490)</f>
        <v>11</v>
      </c>
      <c r="G491" s="42">
        <f t="shared" si="106"/>
        <v>29</v>
      </c>
      <c r="H491" s="42">
        <f t="shared" si="106"/>
        <v>8</v>
      </c>
      <c r="I491" s="42">
        <f t="shared" si="106"/>
        <v>24</v>
      </c>
      <c r="J491" s="42">
        <f t="shared" si="106"/>
        <v>98</v>
      </c>
    </row>
    <row r="492" spans="1:10" ht="10.5" customHeight="1" x14ac:dyDescent="0.2">
      <c r="A492" s="17" t="s">
        <v>150</v>
      </c>
      <c r="B492" s="18"/>
      <c r="C492" s="18"/>
      <c r="D492" s="37">
        <f>D491</f>
        <v>12</v>
      </c>
      <c r="E492" s="37">
        <f t="shared" ref="E492:J492" si="107">E491</f>
        <v>14</v>
      </c>
      <c r="F492" s="37">
        <f t="shared" si="107"/>
        <v>11</v>
      </c>
      <c r="G492" s="37">
        <f t="shared" si="107"/>
        <v>29</v>
      </c>
      <c r="H492" s="37">
        <f t="shared" si="107"/>
        <v>8</v>
      </c>
      <c r="I492" s="37">
        <f t="shared" si="107"/>
        <v>24</v>
      </c>
      <c r="J492" s="37">
        <f t="shared" si="107"/>
        <v>98</v>
      </c>
    </row>
    <row r="493" spans="1:10" ht="12" customHeight="1" x14ac:dyDescent="0.2">
      <c r="A493" s="13" t="s">
        <v>128</v>
      </c>
      <c r="B493" s="13" t="s">
        <v>130</v>
      </c>
      <c r="C493" s="41" t="s">
        <v>125</v>
      </c>
      <c r="D493" s="41">
        <v>0</v>
      </c>
      <c r="E493" s="41">
        <v>0</v>
      </c>
      <c r="F493" s="41">
        <v>0</v>
      </c>
      <c r="G493" s="41">
        <v>0</v>
      </c>
      <c r="H493" s="41">
        <v>0</v>
      </c>
      <c r="I493" s="41">
        <v>0</v>
      </c>
      <c r="J493" s="41">
        <f>SUM(D493:I493)</f>
        <v>0</v>
      </c>
    </row>
    <row r="494" spans="1:10" ht="12" customHeight="1" x14ac:dyDescent="0.2">
      <c r="A494" s="13" t="s">
        <v>128</v>
      </c>
      <c r="B494" s="13" t="s">
        <v>130</v>
      </c>
      <c r="C494" s="45" t="s">
        <v>19</v>
      </c>
      <c r="D494" s="41">
        <v>0</v>
      </c>
      <c r="E494" s="41">
        <v>0</v>
      </c>
      <c r="F494" s="41">
        <v>0</v>
      </c>
      <c r="G494" s="41">
        <v>0</v>
      </c>
      <c r="H494" s="41">
        <v>0</v>
      </c>
      <c r="I494" s="41">
        <v>0</v>
      </c>
      <c r="J494" s="41">
        <f t="shared" ref="J494:J496" si="108">SUM(D494:I494)</f>
        <v>0</v>
      </c>
    </row>
    <row r="495" spans="1:10" ht="12" customHeight="1" x14ac:dyDescent="0.2">
      <c r="A495" s="13" t="s">
        <v>128</v>
      </c>
      <c r="B495" s="13" t="s">
        <v>130</v>
      </c>
      <c r="C495" s="45" t="s">
        <v>24</v>
      </c>
      <c r="D495" s="41">
        <v>0</v>
      </c>
      <c r="E495" s="41">
        <v>0</v>
      </c>
      <c r="F495" s="41">
        <v>0</v>
      </c>
      <c r="G495" s="41">
        <v>0</v>
      </c>
      <c r="H495" s="41">
        <v>0</v>
      </c>
      <c r="I495" s="41">
        <v>0</v>
      </c>
      <c r="J495" s="41">
        <f t="shared" si="108"/>
        <v>0</v>
      </c>
    </row>
    <row r="496" spans="1:10" ht="12" customHeight="1" x14ac:dyDescent="0.2">
      <c r="A496" s="13" t="s">
        <v>128</v>
      </c>
      <c r="B496" s="13" t="s">
        <v>130</v>
      </c>
      <c r="C496" s="41" t="s">
        <v>0</v>
      </c>
      <c r="D496" s="41">
        <v>0</v>
      </c>
      <c r="E496" s="41">
        <v>0</v>
      </c>
      <c r="F496" s="41">
        <v>0</v>
      </c>
      <c r="G496" s="41">
        <v>0</v>
      </c>
      <c r="H496" s="41">
        <v>0</v>
      </c>
      <c r="I496" s="41">
        <v>0</v>
      </c>
      <c r="J496" s="41">
        <f t="shared" si="108"/>
        <v>0</v>
      </c>
    </row>
    <row r="497" spans="1:10" ht="12" customHeight="1" x14ac:dyDescent="0.2">
      <c r="A497" s="13" t="s">
        <v>128</v>
      </c>
      <c r="B497" s="15" t="s">
        <v>131</v>
      </c>
      <c r="C497" s="56"/>
      <c r="D497" s="42">
        <f t="shared" ref="D497:J497" si="109">SUM(D493:D496)</f>
        <v>0</v>
      </c>
      <c r="E497" s="42">
        <f t="shared" si="109"/>
        <v>0</v>
      </c>
      <c r="F497" s="42">
        <f t="shared" si="109"/>
        <v>0</v>
      </c>
      <c r="G497" s="42">
        <f t="shared" si="109"/>
        <v>0</v>
      </c>
      <c r="H497" s="42">
        <f t="shared" si="109"/>
        <v>0</v>
      </c>
      <c r="I497" s="42">
        <f t="shared" si="109"/>
        <v>0</v>
      </c>
      <c r="J497" s="42">
        <f t="shared" si="109"/>
        <v>0</v>
      </c>
    </row>
    <row r="498" spans="1:10" ht="16.5" customHeight="1" x14ac:dyDescent="0.2">
      <c r="A498" s="17" t="s">
        <v>129</v>
      </c>
      <c r="B498" s="18"/>
      <c r="C498" s="18"/>
      <c r="D498" s="37">
        <f>SUM(D497)</f>
        <v>0</v>
      </c>
      <c r="E498" s="37">
        <f t="shared" ref="E498:J498" si="110">SUM(E497)</f>
        <v>0</v>
      </c>
      <c r="F498" s="37">
        <f t="shared" si="110"/>
        <v>0</v>
      </c>
      <c r="G498" s="37">
        <f t="shared" si="110"/>
        <v>0</v>
      </c>
      <c r="H498" s="37">
        <f t="shared" si="110"/>
        <v>0</v>
      </c>
      <c r="I498" s="37">
        <f t="shared" si="110"/>
        <v>0</v>
      </c>
      <c r="J498" s="37">
        <f t="shared" si="110"/>
        <v>0</v>
      </c>
    </row>
    <row r="499" spans="1:10" ht="11.25" customHeight="1" x14ac:dyDescent="0.2">
      <c r="A499" s="13" t="s">
        <v>163</v>
      </c>
      <c r="B499" s="13" t="s">
        <v>164</v>
      </c>
      <c r="C499" s="41" t="s">
        <v>0</v>
      </c>
      <c r="D499" s="41">
        <v>0</v>
      </c>
      <c r="E499" s="41">
        <v>0</v>
      </c>
      <c r="F499" s="41">
        <v>0</v>
      </c>
      <c r="G499" s="41">
        <v>0</v>
      </c>
      <c r="H499" s="41">
        <v>0</v>
      </c>
      <c r="I499" s="41">
        <v>0</v>
      </c>
      <c r="J499" s="41">
        <f>SUM(D499:I499)</f>
        <v>0</v>
      </c>
    </row>
    <row r="500" spans="1:10" ht="11.25" customHeight="1" x14ac:dyDescent="0.2">
      <c r="A500" s="13" t="s">
        <v>163</v>
      </c>
      <c r="B500" s="13" t="s">
        <v>164</v>
      </c>
      <c r="C500" s="41" t="s">
        <v>24</v>
      </c>
      <c r="D500" s="41">
        <v>0</v>
      </c>
      <c r="E500" s="41">
        <v>0</v>
      </c>
      <c r="F500" s="41">
        <v>0</v>
      </c>
      <c r="G500" s="41">
        <v>0</v>
      </c>
      <c r="H500" s="41">
        <v>0</v>
      </c>
      <c r="I500" s="41">
        <v>0</v>
      </c>
      <c r="J500" s="41">
        <f t="shared" ref="J500:J505" si="111">SUM(D500:I500)</f>
        <v>0</v>
      </c>
    </row>
    <row r="501" spans="1:10" x14ac:dyDescent="0.2">
      <c r="A501" s="13" t="s">
        <v>163</v>
      </c>
      <c r="B501" s="13" t="s">
        <v>164</v>
      </c>
      <c r="C501" s="41" t="s">
        <v>19</v>
      </c>
      <c r="D501" s="41">
        <v>0</v>
      </c>
      <c r="E501" s="41">
        <v>0</v>
      </c>
      <c r="F501" s="41">
        <v>0</v>
      </c>
      <c r="G501" s="41">
        <v>0</v>
      </c>
      <c r="H501" s="41">
        <v>0</v>
      </c>
      <c r="I501" s="41">
        <v>0</v>
      </c>
      <c r="J501" s="41">
        <f t="shared" si="111"/>
        <v>0</v>
      </c>
    </row>
    <row r="502" spans="1:10" x14ac:dyDescent="0.2">
      <c r="A502" s="13" t="s">
        <v>163</v>
      </c>
      <c r="B502" s="13" t="s">
        <v>164</v>
      </c>
      <c r="C502" s="41" t="s">
        <v>25</v>
      </c>
      <c r="D502" s="41">
        <v>0</v>
      </c>
      <c r="E502" s="41">
        <v>0</v>
      </c>
      <c r="F502" s="41">
        <v>0</v>
      </c>
      <c r="G502" s="41">
        <v>0</v>
      </c>
      <c r="H502" s="41">
        <v>0</v>
      </c>
      <c r="I502" s="41">
        <v>0</v>
      </c>
      <c r="J502" s="41">
        <f t="shared" si="111"/>
        <v>0</v>
      </c>
    </row>
    <row r="503" spans="1:10" x14ac:dyDescent="0.2">
      <c r="A503" s="13" t="s">
        <v>163</v>
      </c>
      <c r="B503" s="13" t="s">
        <v>164</v>
      </c>
      <c r="C503" s="41" t="s">
        <v>23</v>
      </c>
      <c r="D503" s="41">
        <v>0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f t="shared" si="111"/>
        <v>0</v>
      </c>
    </row>
    <row r="504" spans="1:10" x14ac:dyDescent="0.2">
      <c r="A504" s="13" t="s">
        <v>163</v>
      </c>
      <c r="B504" s="13" t="s">
        <v>164</v>
      </c>
      <c r="C504" s="41" t="s">
        <v>7</v>
      </c>
      <c r="D504" s="41">
        <v>0</v>
      </c>
      <c r="E504" s="41">
        <v>0</v>
      </c>
      <c r="F504" s="41">
        <v>0</v>
      </c>
      <c r="G504" s="41">
        <v>0</v>
      </c>
      <c r="H504" s="41">
        <v>0</v>
      </c>
      <c r="I504" s="41">
        <v>0</v>
      </c>
      <c r="J504" s="41">
        <f t="shared" si="111"/>
        <v>0</v>
      </c>
    </row>
    <row r="505" spans="1:10" x14ac:dyDescent="0.2">
      <c r="A505" s="13" t="s">
        <v>163</v>
      </c>
      <c r="B505" s="13" t="s">
        <v>164</v>
      </c>
      <c r="C505" s="41" t="s">
        <v>21</v>
      </c>
      <c r="D505" s="41">
        <v>0</v>
      </c>
      <c r="E505" s="41">
        <v>0</v>
      </c>
      <c r="F505" s="41">
        <v>0</v>
      </c>
      <c r="G505" s="41">
        <v>0</v>
      </c>
      <c r="H505" s="41">
        <v>0</v>
      </c>
      <c r="I505" s="41">
        <v>0</v>
      </c>
      <c r="J505" s="41">
        <f t="shared" si="111"/>
        <v>0</v>
      </c>
    </row>
    <row r="506" spans="1:10" x14ac:dyDescent="0.2">
      <c r="A506" s="13" t="s">
        <v>163</v>
      </c>
      <c r="B506" s="15" t="s">
        <v>152</v>
      </c>
      <c r="C506" s="56"/>
      <c r="D506" s="42">
        <f t="shared" ref="D506:J506" si="112">SUM(D499:D505)</f>
        <v>0</v>
      </c>
      <c r="E506" s="42">
        <f t="shared" si="112"/>
        <v>0</v>
      </c>
      <c r="F506" s="42">
        <f t="shared" si="112"/>
        <v>0</v>
      </c>
      <c r="G506" s="42">
        <f t="shared" si="112"/>
        <v>0</v>
      </c>
      <c r="H506" s="42">
        <f t="shared" si="112"/>
        <v>0</v>
      </c>
      <c r="I506" s="42">
        <f t="shared" si="112"/>
        <v>0</v>
      </c>
      <c r="J506" s="42">
        <f t="shared" si="112"/>
        <v>0</v>
      </c>
    </row>
    <row r="507" spans="1:10" x14ac:dyDescent="0.2">
      <c r="A507" s="68" t="s">
        <v>153</v>
      </c>
      <c r="B507" s="66"/>
      <c r="C507" s="67"/>
      <c r="D507" s="37">
        <f>D506</f>
        <v>0</v>
      </c>
      <c r="E507" s="37">
        <f t="shared" ref="E507:J507" si="113">E506</f>
        <v>0</v>
      </c>
      <c r="F507" s="37">
        <f t="shared" si="113"/>
        <v>0</v>
      </c>
      <c r="G507" s="37">
        <f t="shared" si="113"/>
        <v>0</v>
      </c>
      <c r="H507" s="37">
        <f t="shared" si="113"/>
        <v>0</v>
      </c>
      <c r="I507" s="37">
        <f t="shared" si="113"/>
        <v>0</v>
      </c>
      <c r="J507" s="37">
        <f t="shared" si="113"/>
        <v>0</v>
      </c>
    </row>
    <row r="508" spans="1:10" ht="16.5" customHeight="1" x14ac:dyDescent="0.2">
      <c r="A508" s="38" t="s">
        <v>30</v>
      </c>
      <c r="B508" s="19"/>
      <c r="C508" s="19"/>
      <c r="D508" s="44">
        <f>SUM(D31,D144,D162,D261,D272,D283,D296,D343,D354,D442,D459,D470,D481,D492,D498,D507)</f>
        <v>10174</v>
      </c>
      <c r="E508" s="44">
        <f>SUM(E31,E144,E162,E261,E272,E283,E296,E343,E354,E442,E459,E470,E481,E492,E498,E507)</f>
        <v>9671</v>
      </c>
      <c r="F508" s="44">
        <f>SUM(F31,F144,F162,F261,F272,F283,F296,F343,F354,F442,F459,F470,F481,F492,F498,F507)</f>
        <v>10977</v>
      </c>
      <c r="G508" s="44">
        <f>SUM(G31,G144,G162,G261,G272,G283,G296,G343,G354,G442,G459,G470,G481,G492,G498,G507)</f>
        <v>9323</v>
      </c>
      <c r="H508" s="44">
        <f>SUM(H31,H144,H162,H261,H272,H283,H296,H343,H354,H442,H459,H470,H481,H492,H498,H507)</f>
        <v>8394</v>
      </c>
      <c r="I508" s="44">
        <f t="shared" ref="I508:J508" si="114">SUM(I31,I144,I162,I261,I272,I283,I296,I343,I354,I442,I459,I470,I481,I492,I498,I507)</f>
        <v>7823</v>
      </c>
      <c r="J508" s="44">
        <f t="shared" si="114"/>
        <v>56362</v>
      </c>
    </row>
    <row r="512" spans="1:10" ht="15" x14ac:dyDescent="0.25">
      <c r="A512" s="58"/>
      <c r="B512" s="65"/>
    </row>
  </sheetData>
  <mergeCells count="1">
    <mergeCell ref="A1:J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VFH FY26</vt:lpstr>
      <vt:lpstr>Health and Restaurant FY26</vt:lpstr>
      <vt:lpstr>DCWP FY26</vt:lpstr>
      <vt:lpstr>ECB FY26</vt:lpstr>
    </vt:vector>
  </TitlesOfParts>
  <Company>NYC 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Sheehan</dc:creator>
  <cp:lastModifiedBy>Szeto, Ho Yin "Mavis"  (OATH)</cp:lastModifiedBy>
  <cp:lastPrinted>2020-03-03T20:47:22Z</cp:lastPrinted>
  <dcterms:created xsi:type="dcterms:W3CDTF">2009-08-04T17:13:04Z</dcterms:created>
  <dcterms:modified xsi:type="dcterms:W3CDTF">2026-01-20T15:38:37Z</dcterms:modified>
</cp:coreProperties>
</file>