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ANNUAL PLAN 2025/QUARTER 3/"/>
    </mc:Choice>
  </mc:AlternateContent>
  <xr:revisionPtr revIDLastSave="11" documentId="8_{AF362CDB-ECA0-4138-8FC7-A083C0994079}" xr6:coauthVersionLast="47" xr6:coauthVersionMax="47" xr10:uidLastSave="{6A518118-00AA-430C-AA8A-F175719F00CA}"/>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<sst xmlns="http://schemas.openxmlformats.org/spreadsheetml/2006/main" count="96" uniqueCount="70">
  <si>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</si>
  <si>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</si>
  <si>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</si>
  <si>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</si>
  <si>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</si>
  <si>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</si>
  <si>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</si>
  <si>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</si>
  <si>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</si>
  <si>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</si>
  <si>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</si>
  <si>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</si>
  <si>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</si>
  <si>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</si>
  <si>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</si>
  <si>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</si>
  <si>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</si>
  <si>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</si>
  <si>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</si>
  <si>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</si>
  <si>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</si>
  <si>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</si>
  <si>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</si>
  <si>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</si>
  <si>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</si>
  <si>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</si>
  <si>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</si>
  <si>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</si>
  <si>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</si>
  <si>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</si>
  <si>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</si>
  <si>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</si>
  <si>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</si>
  <si>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</si>
  <si>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</si>
  <si>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</si>
  <si>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</si>
  <si>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</si>
  <si>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</si>
  <si>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</si>
  <si>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</si>
  <si>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</si>
  <si>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</si>
  <si>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</si>
  <si>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</si>
  <si>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</si>
  <si>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</si>
  <si>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</si>
  <si>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</si>
  <si>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</si>
  <si>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</si>
  <si>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</si>
  <si>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</si>
  <si>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</si>
  <si>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</si>
  <si>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</si>
  <si>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</si>
  <si>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</si>
  <si>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</si>
  <si>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</si>
  <si>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</si>
  <si>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</si>
  <si>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</si>
  <si>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</si>
  <si>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Hlawrence@aging.nyc.gov</t>
  </si>
  <si>
    <t>212-602-6926</t>
  </si>
  <si>
    <t>Department for the Aging</t>
  </si>
  <si>
    <t>Heava Lawrence-Challenger, EEO Officer</t>
  </si>
  <si>
    <t xml:space="preserve">  Quarter  #2</t>
  </si>
  <si>
    <t>EEO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</si>
</sst>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5"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95" zoomScaleNormal="100" zoomScalePageLayoutView="130" workbookViewId="0">
      <selection activeCell="D76" sqref="D7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66</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67</v>
      </c>
      <c r="C12" s="113"/>
      <c r="D12" s="113"/>
      <c r="E12" s="113"/>
      <c r="F12" s="101"/>
      <c r="G12" s="4"/>
      <c r="H12" s="4"/>
      <c r="I12" s="4"/>
    </row>
    <row r="13" spans="1:9" ht="30" customHeight="1" thickBot="1" x14ac:dyDescent="0.3">
      <c r="A13" s="36" t="s">
        <v>19</v>
      </c>
      <c r="B13" s="86">
        <v>45804</v>
      </c>
      <c r="C13" s="60" t="s">
        <v>2</v>
      </c>
      <c r="D13" s="66" t="s">
        <v>64</v>
      </c>
      <c r="E13" s="60" t="s">
        <v>3</v>
      </c>
      <c r="F13" s="67" t="s">
        <v>65</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19</v>
      </c>
      <c r="C20" s="13">
        <f>C23+C43</f>
        <v>786</v>
      </c>
      <c r="D20" s="13">
        <f>D23+D43</f>
        <v>432</v>
      </c>
      <c r="E20" s="13">
        <f>E23+E43</f>
        <v>0</v>
      </c>
      <c r="F20" s="12">
        <f t="shared" ref="F20" si="0">SUM(B20:E20)</f>
        <v>1237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19</v>
      </c>
      <c r="C23" s="13">
        <f>C25+C29+C33+C37</f>
        <v>786</v>
      </c>
      <c r="D23" s="13">
        <f>D25+D29+D33+D37</f>
        <v>369</v>
      </c>
      <c r="E23" s="13">
        <f>E25+E29+E33+E37</f>
        <v>0</v>
      </c>
      <c r="F23" s="13">
        <f t="shared" ref="F23" si="1">SUM(B23:E23)</f>
        <v>1174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12</v>
      </c>
      <c r="C25" s="18">
        <f>C26+C27</f>
        <v>251</v>
      </c>
      <c r="D25" s="18">
        <f>D26+D27</f>
        <v>127</v>
      </c>
      <c r="E25" s="13">
        <f>E26+E27</f>
        <v>0</v>
      </c>
      <c r="F25" s="13">
        <f>SUM(B25:E25)</f>
        <v>390</v>
      </c>
      <c r="G25" s="4"/>
      <c r="H25" s="4"/>
      <c r="I25" s="4"/>
    </row>
    <row r="26" spans="1:9" ht="54.95" customHeight="1" x14ac:dyDescent="0.25">
      <c r="A26" s="78" t="s">
        <v>14</v>
      </c>
      <c r="B26" s="73">
        <v>12</v>
      </c>
      <c r="C26" s="35">
        <v>251</v>
      </c>
      <c r="D26" s="28">
        <v>127</v>
      </c>
      <c r="E26" s="29"/>
      <c r="F26" s="11">
        <f>SUM(B26:E26)</f>
        <v>390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275</v>
      </c>
      <c r="D29" s="13">
        <f>D30</f>
        <v>113</v>
      </c>
      <c r="E29" s="13">
        <f>E30</f>
        <v>0</v>
      </c>
      <c r="F29" s="13">
        <f t="shared" ref="F29" si="2">SUM(B29:E29)</f>
        <v>388</v>
      </c>
      <c r="G29" s="4"/>
      <c r="H29" s="4"/>
      <c r="I29" s="4"/>
    </row>
    <row r="30" spans="1:9" ht="54.95" customHeight="1" thickBot="1" x14ac:dyDescent="0.3">
      <c r="A30" s="78" t="s">
        <v>14</v>
      </c>
      <c r="B30" s="35">
        <v>0</v>
      </c>
      <c r="C30" s="35">
        <v>275</v>
      </c>
      <c r="D30" s="30">
        <v>113</v>
      </c>
      <c r="E30" s="31"/>
      <c r="F30" s="17">
        <f>SUM(B30:E30)</f>
        <v>388</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v>
      </c>
      <c r="C33" s="71">
        <f>C34+C35</f>
        <v>256</v>
      </c>
      <c r="D33" s="71">
        <f>D34+D35</f>
        <v>120</v>
      </c>
      <c r="E33" s="71">
        <f>E34+E35</f>
        <v>0</v>
      </c>
      <c r="F33" s="13">
        <f t="shared" ref="F33" si="3">SUM(B33:E33)</f>
        <v>380</v>
      </c>
      <c r="G33" s="4"/>
      <c r="H33" s="4"/>
      <c r="I33" s="4"/>
    </row>
    <row r="34" spans="1:9" ht="54.95" customHeight="1" x14ac:dyDescent="0.25">
      <c r="A34" s="79" t="s">
        <v>14</v>
      </c>
      <c r="B34" s="27">
        <v>4</v>
      </c>
      <c r="C34" s="27">
        <v>256</v>
      </c>
      <c r="D34" s="28">
        <v>120</v>
      </c>
      <c r="E34" s="32"/>
      <c r="F34" s="17">
        <f>SUM(B34:E34)</f>
        <v>380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v>
      </c>
      <c r="C37" s="13">
        <f>C38+C39</f>
        <v>4</v>
      </c>
      <c r="D37" s="13">
        <f>D38+D39</f>
        <v>9</v>
      </c>
      <c r="E37" s="13">
        <f>E38+E39</f>
        <v>0</v>
      </c>
      <c r="F37" s="13">
        <f t="shared" ref="F37" si="4">SUM(B37:E37)</f>
        <v>16</v>
      </c>
      <c r="G37" s="4"/>
      <c r="H37" s="4"/>
      <c r="I37" s="4"/>
    </row>
    <row r="38" spans="1:9" ht="54.95" customHeight="1" x14ac:dyDescent="0.25">
      <c r="A38" s="80" t="s">
        <v>15</v>
      </c>
      <c r="B38" s="35">
        <v>3</v>
      </c>
      <c r="C38" s="35">
        <v>4</v>
      </c>
      <c r="D38" s="28">
        <v>9</v>
      </c>
      <c r="E38" s="28"/>
      <c r="F38" s="17">
        <f>SUM(B38:E38)</f>
        <v>16</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63</v>
      </c>
      <c r="E43" s="16">
        <f>E46+E49+E52+E55+E58+E61+E64+E67+E70+E73+E76+E79+E82+E85+E88</f>
        <v>0</v>
      </c>
      <c r="F43" s="9">
        <f>SUM(B43:E43)</f>
        <v>63</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v>35</v>
      </c>
      <c r="E49" s="3"/>
      <c r="F49" s="9">
        <f t="shared" ref="F49" si="6">SUM(B49:E49)</f>
        <v>35</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t="s">
        <v>69</v>
      </c>
      <c r="D72" s="123"/>
      <c r="E72" s="123"/>
      <c r="F72" s="124"/>
      <c r="G72" s="2" t="s">
        <v>27</v>
      </c>
    </row>
    <row r="73" spans="1:9" ht="15.75" thickBot="1" x14ac:dyDescent="0.3">
      <c r="A73" s="41" t="s">
        <v>8</v>
      </c>
      <c r="B73" s="3"/>
      <c r="C73" s="3"/>
      <c r="D73" s="3">
        <v>28</v>
      </c>
      <c r="E73" s="3"/>
      <c r="F73" s="9">
        <f t="shared" ref="F73" si="14">SUM(B73:E73)</f>
        <v>28</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2023-10-16T22:02:04Z</cp:lastPrinted>
  <dcterms:created xsi:type="dcterms:W3CDTF">2013-08-20T22:08:47Z</dcterms:created>
  <dcterms:modified xsi:type="dcterms:W3CDTF">2025-05-14T15:37:55Z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